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3.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drawings/drawing4.xml" ContentType="application/vnd.openxmlformats-officedocument.drawing+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5.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7.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8.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9.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0.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1.xml" ContentType="application/vnd.openxmlformats-officedocument.drawingml.chartshape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DieseArbeitsmappe"/>
  <mc:AlternateContent xmlns:mc="http://schemas.openxmlformats.org/markup-compatibility/2006">
    <mc:Choice Requires="x15">
      <x15ac:absPath xmlns:x15ac="http://schemas.microsoft.com/office/spreadsheetml/2010/11/ac" url="C:\Users\togr\Downloads\"/>
    </mc:Choice>
  </mc:AlternateContent>
  <xr:revisionPtr revIDLastSave="0" documentId="8_{1F880CD6-7B71-4F09-8C9B-7D808CE6A794}" xr6:coauthVersionLast="47" xr6:coauthVersionMax="47" xr10:uidLastSave="{00000000-0000-0000-0000-000000000000}"/>
  <workbookProtection workbookAlgorithmName="SHA-512" workbookHashValue="4eEwe9v18gzCBVNM7apNhHP9imr/pmRbzhEO1CSAhmf3T452a36u/dcZy69+1434H+jU10p8oddzyhOLpcahxw==" workbookSaltValue="xpS9vp8tTj5NZwTl/FCZ/w==" workbookSpinCount="100000" lockStructure="1"/>
  <bookViews>
    <workbookView xWindow="-110" yWindow="-110" windowWidth="19420" windowHeight="11500" firstSheet="3" activeTab="3" xr2:uid="{ECB23912-0E1B-411A-9B4E-AEACAAC4E715}"/>
  </bookViews>
  <sheets>
    <sheet name="Self-Assessment Tool" sheetId="2" r:id="rId1"/>
    <sheet name="Klimabilanz" sheetId="8" r:id="rId2"/>
    <sheet name="Klimaziele" sheetId="13" r:id="rId3"/>
    <sheet name="Klimafinanzierung" sheetId="16" r:id="rId4"/>
    <sheet name="Klimaadvocacy" sheetId="21" r:id="rId5"/>
    <sheet name="Auswertung" sheetId="6" r:id="rId6"/>
    <sheet name="Antworten und Logik" sheetId="5" state="hidden" r:id="rId7"/>
  </sheets>
  <definedNames>
    <definedName name="_xlnm._FilterDatabase" localSheetId="4" hidden="1">Klimaadvocacy!$B$27:$G$55</definedName>
    <definedName name="_xlnm._FilterDatabase" localSheetId="1" hidden="1">Klimabilanz!$B$13:$G$54</definedName>
    <definedName name="_xlnm._FilterDatabase" localSheetId="3" hidden="1">Klimafinanzierung!$B$13:$G$46</definedName>
    <definedName name="_xlnm._FilterDatabase" localSheetId="2" hidden="1">Klimaziele!$B$13:$G$42</definedName>
    <definedName name="_xlnm.Criteria" localSheetId="4">Klimaadvocacy!$H$20</definedName>
    <definedName name="_xlnm.Criteria" localSheetId="1">Klimabilanz!$H$8</definedName>
    <definedName name="_xlnm.Criteria" localSheetId="3">Klimafinanzierung!$H$8</definedName>
    <definedName name="_xlnm.Criteria" localSheetId="2">Klimaziele!$H$8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0" i="5" l="1"/>
  <c r="H149" i="5"/>
  <c r="H148" i="5"/>
  <c r="H147" i="5"/>
  <c r="H146" i="5"/>
  <c r="H145" i="5"/>
  <c r="I145" i="5" s="1"/>
  <c r="I146" i="5" s="1"/>
  <c r="I147" i="5" s="1"/>
  <c r="I148" i="5" s="1"/>
  <c r="I149" i="5" s="1"/>
  <c r="I144" i="5"/>
  <c r="D144" i="5"/>
  <c r="D145" i="5" s="1"/>
  <c r="D146" i="5" s="1"/>
  <c r="D147" i="5" s="1"/>
  <c r="D148" i="5" s="1"/>
  <c r="D149" i="5" s="1"/>
  <c r="H143" i="5"/>
  <c r="I143" i="5" s="1"/>
  <c r="D143" i="5"/>
  <c r="D142" i="5"/>
  <c r="K142" i="5" s="1"/>
  <c r="C152" i="5" l="1" a="1"/>
  <c r="C152" i="5" s="1"/>
  <c r="C153" i="5" s="1"/>
  <c r="C155" i="5" s="1"/>
  <c r="K143" i="5"/>
  <c r="K144" i="5"/>
  <c r="K145" i="5" s="1"/>
  <c r="K146" i="5" s="1"/>
  <c r="K147" i="5" s="1"/>
  <c r="K148" i="5" s="1"/>
  <c r="K149" i="5" s="1"/>
  <c r="D59" i="5"/>
  <c r="D60" i="5" s="1"/>
  <c r="D14" i="5"/>
  <c r="D15" i="5" s="1"/>
  <c r="D16" i="5" s="1"/>
  <c r="H15" i="5"/>
  <c r="I15" i="5" s="1"/>
  <c r="D71" i="5"/>
  <c r="G71" i="5"/>
  <c r="H60" i="5"/>
  <c r="B14" i="13" s="1"/>
  <c r="K31" i="6"/>
  <c r="J31" i="6" s="1"/>
  <c r="K33" i="6"/>
  <c r="J33" i="6" s="1"/>
  <c r="K34" i="6"/>
  <c r="J34" i="6" s="1"/>
  <c r="K35" i="6"/>
  <c r="J35" i="6" s="1"/>
  <c r="K36" i="6"/>
  <c r="J36" i="6" s="1"/>
  <c r="K37" i="6"/>
  <c r="J37" i="6" s="1"/>
  <c r="K38" i="6"/>
  <c r="J38" i="6" s="1"/>
  <c r="I103" i="5"/>
  <c r="B14" i="16" s="1"/>
  <c r="M122" i="5"/>
  <c r="M121" i="5"/>
  <c r="D102" i="5"/>
  <c r="K102" i="5" s="1"/>
  <c r="D111" i="5"/>
  <c r="E111" i="5"/>
  <c r="D110" i="5"/>
  <c r="E110" i="5"/>
  <c r="D22" i="5"/>
  <c r="M85" i="5"/>
  <c r="E35" i="6"/>
  <c r="D35" i="6" s="1"/>
  <c r="I60" i="5" l="1"/>
  <c r="L153" i="5" a="1"/>
  <c r="L153" i="5" s="1"/>
  <c r="M153" i="5" s="1"/>
  <c r="M159" i="5"/>
  <c r="K14" i="5"/>
  <c r="E102" i="5"/>
  <c r="D103" i="5"/>
  <c r="D104" i="5" s="1"/>
  <c r="D105" i="5" s="1"/>
  <c r="E105" i="5" s="1"/>
  <c r="J103" i="5"/>
  <c r="A13" i="16" s="1"/>
  <c r="A27" i="21"/>
  <c r="B15" i="21"/>
  <c r="B28" i="21"/>
  <c r="D61" i="5"/>
  <c r="A13" i="13"/>
  <c r="K59" i="5"/>
  <c r="A13" i="8"/>
  <c r="D17" i="5"/>
  <c r="B14" i="8"/>
  <c r="K15" i="5"/>
  <c r="M156" i="5" l="1"/>
  <c r="M154" i="5"/>
  <c r="M157" i="5"/>
  <c r="M155" i="5"/>
  <c r="M158" i="5"/>
  <c r="K103" i="5"/>
  <c r="K104" i="5" s="1"/>
  <c r="K105" i="5" s="1"/>
  <c r="K16" i="5"/>
  <c r="K17" i="5" s="1"/>
  <c r="D106" i="5"/>
  <c r="E104" i="5"/>
  <c r="E103" i="5"/>
  <c r="D62" i="5"/>
  <c r="K60" i="5"/>
  <c r="K61" i="5" s="1"/>
  <c r="D18" i="5"/>
  <c r="E106" i="5" l="1"/>
  <c r="D108" i="5"/>
  <c r="I107" i="5"/>
  <c r="B42" i="16" s="1"/>
  <c r="D107" i="5"/>
  <c r="K110" i="5" s="1"/>
  <c r="I108" i="5"/>
  <c r="B50" i="16" s="1"/>
  <c r="K62" i="5"/>
  <c r="D63" i="5"/>
  <c r="K18" i="5"/>
  <c r="D19" i="5"/>
  <c r="K63" i="5" l="1"/>
  <c r="K19" i="5"/>
  <c r="E107" i="5"/>
  <c r="K108" i="5"/>
  <c r="I109" i="5"/>
  <c r="B56" i="16" s="1"/>
  <c r="E108" i="5"/>
  <c r="D109" i="5"/>
  <c r="E109" i="5" s="1"/>
  <c r="D64" i="5"/>
  <c r="K64" i="5" s="1"/>
  <c r="D20" i="5"/>
  <c r="K109" i="5" l="1"/>
  <c r="C113" i="5" a="1"/>
  <c r="C113" i="5" s="1"/>
  <c r="C114" i="5" s="1"/>
  <c r="I105" i="5" s="1"/>
  <c r="B28" i="16" s="1"/>
  <c r="L114" i="5" a="1"/>
  <c r="K20" i="5"/>
  <c r="B52" i="21"/>
  <c r="K26" i="6"/>
  <c r="J26" i="6" s="1"/>
  <c r="K30" i="6"/>
  <c r="K29" i="6"/>
  <c r="J29" i="6" s="1"/>
  <c r="K27" i="6"/>
  <c r="J27" i="6" s="1"/>
  <c r="K28" i="6"/>
  <c r="J28" i="6" s="1"/>
  <c r="K25" i="6"/>
  <c r="J25" i="6" s="1"/>
  <c r="K24" i="6"/>
  <c r="J24" i="6" s="1"/>
  <c r="B46" i="21"/>
  <c r="D65" i="5"/>
  <c r="K65" i="5" s="1"/>
  <c r="D21" i="5"/>
  <c r="L114" i="5" l="1"/>
  <c r="M114" i="5" s="1"/>
  <c r="H24" i="6" s="1"/>
  <c r="G24" i="6" s="1"/>
  <c r="M117" i="5"/>
  <c r="H27" i="6" s="1"/>
  <c r="G27" i="6" s="1"/>
  <c r="M118" i="5"/>
  <c r="M119" i="5"/>
  <c r="M120" i="5"/>
  <c r="L25" i="5" a="1"/>
  <c r="I104" i="5"/>
  <c r="J104" i="5" s="1"/>
  <c r="C116" i="5"/>
  <c r="G125" i="5" s="1"/>
  <c r="G126" i="5" s="1"/>
  <c r="D125" i="5" s="1"/>
  <c r="F179" i="5" s="1"/>
  <c r="I106" i="5"/>
  <c r="B36" i="16" s="1"/>
  <c r="M116" i="5"/>
  <c r="H26" i="6" s="1"/>
  <c r="G26" i="6" s="1"/>
  <c r="M115" i="5"/>
  <c r="H25" i="6" s="1"/>
  <c r="G25" i="6" s="1"/>
  <c r="B20" i="16"/>
  <c r="A19" i="16"/>
  <c r="J105" i="5"/>
  <c r="G164" i="5"/>
  <c r="G165" i="5" s="1"/>
  <c r="D164" i="5" s="1"/>
  <c r="G179" i="5" s="1"/>
  <c r="C24" i="5" a="1"/>
  <c r="C24" i="5" s="1"/>
  <c r="C25" i="5" s="1"/>
  <c r="C27" i="5" s="1"/>
  <c r="G36" i="5" s="1"/>
  <c r="G37" i="5" s="1"/>
  <c r="D36" i="5" s="1"/>
  <c r="D179" i="5" s="1"/>
  <c r="B34" i="21"/>
  <c r="B40" i="21"/>
  <c r="D66" i="5"/>
  <c r="K66" i="5" s="1"/>
  <c r="L25" i="5" l="1"/>
  <c r="M25" i="5" s="1"/>
  <c r="B24" i="6" s="1"/>
  <c r="A24" i="6" s="1"/>
  <c r="M31" i="5"/>
  <c r="M30" i="5"/>
  <c r="B29" i="6" s="1"/>
  <c r="A29" i="6" s="1"/>
  <c r="M29" i="5"/>
  <c r="B28" i="6" s="1"/>
  <c r="A28" i="6" s="1"/>
  <c r="M28" i="5"/>
  <c r="B27" i="6" s="1"/>
  <c r="A27" i="6" s="1"/>
  <c r="M27" i="5"/>
  <c r="B26" i="6" s="1"/>
  <c r="A26" i="6" s="1"/>
  <c r="M26" i="5"/>
  <c r="B25" i="6" s="1"/>
  <c r="A25" i="6" s="1"/>
  <c r="J106" i="5"/>
  <c r="A27" i="16"/>
  <c r="H16" i="5"/>
  <c r="H18" i="5"/>
  <c r="B32" i="8" s="1"/>
  <c r="H19" i="5"/>
  <c r="B38" i="8" s="1"/>
  <c r="H20" i="5"/>
  <c r="B44" i="8" s="1"/>
  <c r="H21" i="5"/>
  <c r="B50" i="8" s="1"/>
  <c r="H17" i="5"/>
  <c r="B26" i="8" s="1"/>
  <c r="A33" i="21"/>
  <c r="D67" i="5"/>
  <c r="K67" i="5" s="1"/>
  <c r="J109" i="5" l="1"/>
  <c r="A55" i="16" s="1"/>
  <c r="J107" i="5"/>
  <c r="A41" i="16" s="1"/>
  <c r="J108" i="5"/>
  <c r="A49" i="16" s="1"/>
  <c r="A35" i="16"/>
  <c r="B20" i="8"/>
  <c r="I16" i="5"/>
  <c r="A39" i="21"/>
  <c r="A51" i="21"/>
  <c r="A45" i="21"/>
  <c r="D68" i="5"/>
  <c r="K68" i="5" s="1"/>
  <c r="A19" i="8" l="1"/>
  <c r="I17" i="5"/>
  <c r="D69" i="5"/>
  <c r="K69" i="5" s="1"/>
  <c r="A25" i="8" l="1"/>
  <c r="I18" i="5"/>
  <c r="L74" i="5" a="1"/>
  <c r="D70" i="5"/>
  <c r="C73" i="5" s="1" a="1"/>
  <c r="C73" i="5" s="1"/>
  <c r="C74" i="5" s="1"/>
  <c r="L74" i="5" l="1"/>
  <c r="M74" i="5" s="1"/>
  <c r="E24" i="6" s="1"/>
  <c r="D24" i="6" s="1"/>
  <c r="M82" i="5"/>
  <c r="E32" i="6" s="1"/>
  <c r="D32" i="6" s="1"/>
  <c r="M83" i="5"/>
  <c r="E33" i="6" s="1"/>
  <c r="D33" i="6" s="1"/>
  <c r="M84" i="5"/>
  <c r="E34" i="6" s="1"/>
  <c r="D34" i="6" s="1"/>
  <c r="M81" i="5"/>
  <c r="E31" i="6" s="1"/>
  <c r="D31" i="6" s="1"/>
  <c r="M79" i="5"/>
  <c r="E29" i="6" s="1"/>
  <c r="D29" i="6" s="1"/>
  <c r="M80" i="5"/>
  <c r="E30" i="6" s="1"/>
  <c r="D30" i="6" s="1"/>
  <c r="M78" i="5"/>
  <c r="E28" i="6" s="1"/>
  <c r="D28" i="6" s="1"/>
  <c r="M77" i="5"/>
  <c r="E27" i="6" s="1"/>
  <c r="D27" i="6" s="1"/>
  <c r="I19" i="5"/>
  <c r="A31" i="8"/>
  <c r="K70" i="5"/>
  <c r="M76" i="5"/>
  <c r="E26" i="6" s="1"/>
  <c r="D26" i="6" s="1"/>
  <c r="M75" i="5"/>
  <c r="E25" i="6" s="1"/>
  <c r="D25" i="6" s="1"/>
  <c r="H70" i="5"/>
  <c r="B74" i="13" s="1"/>
  <c r="H61" i="5"/>
  <c r="C76" i="5"/>
  <c r="G85" i="5" s="1"/>
  <c r="G86" i="5" s="1"/>
  <c r="D85" i="5" s="1"/>
  <c r="E179" i="5" s="1"/>
  <c r="H62" i="5"/>
  <c r="H63" i="5"/>
  <c r="B32" i="13" s="1"/>
  <c r="H64" i="5"/>
  <c r="B38" i="13" s="1"/>
  <c r="H65" i="5"/>
  <c r="B44" i="13" s="1"/>
  <c r="H66" i="5"/>
  <c r="B50" i="13" s="1"/>
  <c r="H67" i="5"/>
  <c r="H68" i="5"/>
  <c r="B62" i="13" s="1"/>
  <c r="H69" i="5"/>
  <c r="B68" i="13" s="1"/>
  <c r="I20" i="5" l="1"/>
  <c r="A37" i="8"/>
  <c r="B20" i="13"/>
  <c r="I61" i="5"/>
  <c r="A19" i="13" s="1"/>
  <c r="B26" i="13"/>
  <c r="B56" i="13"/>
  <c r="B60" i="13"/>
  <c r="I21" i="5" l="1"/>
  <c r="A49" i="8" s="1"/>
  <c r="A43" i="8"/>
  <c r="I62" i="5"/>
  <c r="A25" i="13" s="1"/>
  <c r="I63" i="5" l="1"/>
  <c r="A31" i="13" s="1"/>
  <c r="I64" i="5" l="1"/>
  <c r="I65" i="5" s="1"/>
  <c r="A37" i="13" l="1"/>
  <c r="A43" i="13"/>
  <c r="I66" i="5"/>
  <c r="A49" i="13" l="1"/>
  <c r="I67" i="5"/>
  <c r="A55" i="13" l="1"/>
  <c r="I68" i="5"/>
  <c r="A61" i="13" l="1"/>
  <c r="I69" i="5"/>
  <c r="A67" i="13" l="1"/>
  <c r="I70" i="5"/>
  <c r="A73"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Schwehr, Tonio</author>
    <author>tc={C9E59F21-11A2-45A0-87F2-8E2C4B5AC78F}</author>
  </authors>
  <commentList>
    <comment ref="B61" authorId="0" shapeId="0" xr:uid="{95077061-E3D6-4283-8F99-8EA05A3F5FE2}">
      <text>
        <r>
          <rPr>
            <b/>
            <sz val="9"/>
            <color indexed="81"/>
            <rFont val="Segoe UI"/>
            <family val="2"/>
          </rPr>
          <t>Schwehr, Tonio:</t>
        </r>
        <r>
          <rPr>
            <sz val="9"/>
            <color indexed="81"/>
            <rFont val="Segoe UI"/>
            <family val="2"/>
          </rPr>
          <t xml:space="preserve">
Hier wurde 3 Verscheoben</t>
        </r>
      </text>
    </comment>
    <comment ref="D63" authorId="1" shapeId="0" xr:uid="{C9E59F21-11A2-45A0-87F2-8E2C4B5AC78F}">
      <text>
        <t>[Threaded comment]
Your version of Excel allows you to read this threaded comment; however, any edits to it will get removed if the file is opened in a newer version of Excel. Learn more: https://go.microsoft.com/fwlink/?linkid=870924
Comment:
    Logik vereinfacht Dez 2025</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<sst xmlns="http://schemas.openxmlformats.org/spreadsheetml/2006/main" count="336" uniqueCount="173">
  <si>
    <t>Klimaschutz in Unternehmen</t>
  </si>
  <si>
    <t>Self-Assessment Tool</t>
  </si>
  <si>
    <t>Klimaschutz ist das grosse Thema, auch für Unternehmen. Neue Richtlinien und Gesetze werden erlassen, gleichzeitig steigt der Druck von Investor:innen, Mitarbeitenden und auch von Kund:innen. Sie fordern von den Unternehmen möglichst klimafreundliche Produkte und Dienstleistungen oder gar eine Neuausrichtung des Geschäftsmodells.</t>
  </si>
  <si>
    <t>Wo steht Ihr Unternehmen?
Finden Sie es jetzt heraus mit dem Self-Assessment Tool.</t>
  </si>
  <si>
    <t>Nützliche Links</t>
  </si>
  <si>
    <t>Leitfaden für unternemerische Klimastrategien</t>
  </si>
  <si>
    <t>Leitfaden für Klimafinanzierung</t>
  </si>
  <si>
    <t>Leitfaden für Klimaadvocacy</t>
  </si>
  <si>
    <t>https://www.wwf.ch/de/unsere-ziele/glaubwuerdiger-klimaschutz-in-unternehmen</t>
  </si>
  <si>
    <t>Whitepaper: Climate Contributions for People and Nature</t>
  </si>
  <si>
    <t>Hinweis:</t>
  </si>
  <si>
    <t>In bestimmten Fällen ist die Beantwortung mehrerer Fragen erforderlich, bevor eine Aktualisierung der Beurteilung erfolgen kann.</t>
  </si>
  <si>
    <t>Dieses Tool richtet sich an Unternehmen, welche mit Hilfe eines Fragebogens schnell &amp; einfach herausfinden möchten, wo sie in Bezug auf Klimaschutz und die WWF Empfehlungen stehen. Die Verwendung diese Self-Assessment Tools ist ausschliesslich für interne und informationelle Zwecke bestimmt und stellt keinerlei Beratung, Prüfung oder Gutheissung durch den WWF dar. Die Verwendung erfolgt auf eigenes Risiko, der WWF gibt keinerlei Garantien ab. Es lassen sich überdies keinerlei kommunikativen Möglichkeiten daraus ableiten, Inhalte und Ergebnisse des Tools dürfen nicht extern verwendet oder berichtet werden. Mit der Verwendung des Tools erklären sie sich mit diesen Nutzungsbedingungen einverstanden.</t>
  </si>
  <si>
    <t>WWF | Self-Assessment Tool für Unternehmen | v1.0 2026</t>
  </si>
  <si>
    <t>Verfügt Ihr Unternehmen über eine Treibhausgasbilanz 
(für grosse Unternehmen: nach GHG-Protocol)?</t>
  </si>
  <si>
    <t>Beinhaltet die Treibhausgasbilanz auch die Scope 3 Emissionen
(Aktivitäten in der vor- und nachgelagerten Wertschöpfungskette)?</t>
  </si>
  <si>
    <t>Aktualisieren Sie Ihre Treibhausgasbilanz regelmässig 
(Grossunternehmen: jährlich; KMUs: mind. alle 3 Jahren)?</t>
  </si>
  <si>
    <t>Legen Sie die Treibhausgasbilanz offen (auf der Webseite, im Nachhaltigkeitsbericht)?</t>
  </si>
  <si>
    <t>Wird Ihre Treibhausgasbilanz regelmässig extern validiert 
(Grossunternehmen: jährlich; KMUs: mind. alle 3 Jahren)?</t>
  </si>
  <si>
    <t>Wird die Datengrundlage der Treibhausgasbilanz kontinuierlich überprüft und aktualisiert (Lieferketteninformationen, Emissionsfaktoren, etc.)?</t>
  </si>
  <si>
    <t>Werden weitere klimarelevante Informationen jährlich aktualisiert und offengelegt (Zielfortschritt, weiteres Klimaengagement, Klimapositionen, etc.)?</t>
  </si>
  <si>
    <t>Verfügt Ihr Unternehmen über eine Primärdatenstrategie für die Erstellung der Treibhausgasbilanz?</t>
  </si>
  <si>
    <t>WWF Schweiz | Klimaschutz für Unternehmen | v1.0 2026</t>
  </si>
  <si>
    <t>Verfügt Ihr Unternehmen über ein wissenschaftsbasiertes Klimaziel?</t>
  </si>
  <si>
    <t>Hat sich Ihr Unternehmen ein kurzfristiges Klimaziel ("near-term target") im Sinne der SBTi 1.5°C gesetzt?</t>
  </si>
  <si>
    <t>Ist das kurzfristige Klimaziel ("near-term target") von der SBTi validiert worden?</t>
  </si>
  <si>
    <t>Sind die Scope 3 Emissionen im validierten "near-term target" enthalten?</t>
  </si>
  <si>
    <t>Besteht zusätzlich ein klarer Plan für Lieferantenengagement (z.B. Engagementprogramme, 1.5°C Einkaufsrichtlinien, etc.).</t>
  </si>
  <si>
    <t>Werden die Fortschritte bei der Reduktion der Treibhausgasemissionen erfasst und ausgewiesen, um zu zeigen, ob man auf Kurs ist?</t>
  </si>
  <si>
    <t>Hat Ihr Unternehmen ein übergeordnetes klimastrategisches Dokument (z.B. Klimastrategie, Transitionsplan, Netto-Null Fahrplan)?</t>
  </si>
  <si>
    <t>Hat sich Ihr Unternehmen ein Netto-Null-Ziel ("net-zero target") im Sinne der SBTi 1.5°C gesetzt?</t>
  </si>
  <si>
    <t>Ist das Netto-Null-Ziel ("net-zero target") von der SBTi validiert worden?</t>
  </si>
  <si>
    <t>Werden die Zielfortschritte extern validiert?</t>
  </si>
  <si>
    <t xml:space="preserve">Unterstützt Ihr Unternehmen die Lieferanten auch finanziell bei der Dekarbonisierung im Rahmen des Lieferantenengagements? </t>
  </si>
  <si>
    <t>Hält sich Ihr Unternehmen bei seinen Aussagen und Claims an die Kommunikationsrichtlinien der SBTi?</t>
  </si>
  <si>
    <t>Weitere Information: https://files.sciencebasedtargets.org/production/files/SBTi-communications-guide-for-organizations-taking-action.pdf</t>
  </si>
  <si>
    <t>Engagiert sich Ihr Unternehmen finanziell für den Klimaschutz ausserhalb der eigenen Wertschöpfungsketten? (Zum Beispiel indem Klimaschutzprojekte unterstützt werden)</t>
  </si>
  <si>
    <t>Verzichtet Ihr Unternehmen auf Aussagen und Claims zu Klimaneutralität oder Kompensation?</t>
  </si>
  <si>
    <t>Verfolgt Ihr Unternehmen einen wirkungsorientierten Ansatz um den Mitteleinsatz zu steuern?</t>
  </si>
  <si>
    <t>Weitere Information: http://wwf.ch/ClimateContributions</t>
  </si>
  <si>
    <t xml:space="preserve">Wird eine CO2-Bepreisung (Money-for-Tonne Ansatz) auf mindestens die Scope 1 &amp; 2 Emissionen angewendet, um das Budget für den zusätzlichen Klimaschutz festzulegen? </t>
  </si>
  <si>
    <t>Weitere Information: http://wwf.ch/FFP_Klimafinanzierung</t>
  </si>
  <si>
    <t>Integriert die CO2-Bepreisung (Money-for-Tonne Ansatz) auch die Scope 3 Emissionen?</t>
  </si>
  <si>
    <t>Wird ein wissenschaftsbasierter Preis angewandt? (Zum Beispiel ein Preis der sich an den Klimafolgekosten des Umweltbundesamtes orientiert)</t>
  </si>
  <si>
    <t>Weitere Information: https://www.umweltbundesamt.de/daten/umwelt-wirtschaft/gesellschaftliche-kosten-von-umweltbelastungen#methodik-zur-schatzung-von-klimakosten-</t>
  </si>
  <si>
    <t>Gibt es einen klaren Plan, wie die Scope 3 Emissionen mittel- bis längerfristig integriert werden sollen?</t>
  </si>
  <si>
    <t>Ist ein Mindestpreis von 120 CHF pro Tonne mit einem kontinuierlichen Preisanstieg bis zu den Klimafolgekosten vorgesehen?</t>
  </si>
  <si>
    <t>Ist Ihr Unternehmen Mitglied in Organisationen oder Verbänden, welche aktiv Anti-Advocacy betreiben (z.B. Avenergy)?</t>
  </si>
  <si>
    <t>Kommunizieren Sie klar, dass Sie das Anti-Advocacy-Verhalten (oder die klimapolitischen Aktivitäten) dieser Organisationen oder Verbänden nicht unterstützen?</t>
  </si>
  <si>
    <t>Verfügt Ihr Unternehmen über eine Advocacy-Strategie oder einen entsprechenden Plan?</t>
  </si>
  <si>
    <t>Vgl. Leitfaden für Unternehmen zu diesem Thema hier: http://wwf.ch/FFP_Klimaadvocacy</t>
  </si>
  <si>
    <t>Übernimmt Ihr Unternehmen eine aktive Rolle in mindestens einem Branchenverband mit Fokus auf Klimathemen?</t>
  </si>
  <si>
    <t xml:space="preserve">Ist Ihr Unternehmen Mitglied in klimarelevanten Organisationen oder Verbänden (z.B. swisscleantech)? </t>
  </si>
  <si>
    <t>Betreibt Ihr Unternehmen ein aktives Stakeholder-Engagement in Bezug auf klimarelevante Themen?</t>
  </si>
  <si>
    <t>Vertritt Ihr Unternehmen eine öffentliche Position zu Klimathemenen?</t>
  </si>
  <si>
    <t xml:space="preserve">Ist Ihr Unternehmen Mitglied in relevanten politischen Gremien oder Komitees (z.B. KlG, Stromgesetz)? </t>
  </si>
  <si>
    <t xml:space="preserve">Es handelt sich bei dem Tool um einen Prototyp. Wollen Sie uns nach Verwendung des Tools Feedback geben? Gerne hier: </t>
  </si>
  <si>
    <t>Feedback zum Self Assessment Tool "Unternehmerische Klimastrategien" – Fill out form</t>
  </si>
  <si>
    <t xml:space="preserve">                  Klimaschutz in Unternehmen</t>
  </si>
  <si>
    <t>Treibhausgasbilanz</t>
  </si>
  <si>
    <t>Klimaziele</t>
  </si>
  <si>
    <t>Klimafinazierung</t>
  </si>
  <si>
    <t>Advocacy</t>
  </si>
  <si>
    <t>Gesamt</t>
  </si>
  <si>
    <t>Handlungsempfehlungen</t>
  </si>
  <si>
    <t xml:space="preserve">Handlungsempfehlungen </t>
  </si>
  <si>
    <t xml:space="preserve">─ </t>
  </si>
  <si>
    <t>Leitfaden für unternemerische Klimastrategien:</t>
  </si>
  <si>
    <t>Leitfaden für unternemerische Klimasfinanzierung:</t>
  </si>
  <si>
    <t>Leitfaden für unternemerische Klimaadvocacy:</t>
  </si>
  <si>
    <t xml:space="preserve">http://wwf.ch/FFP_Klimastrategien </t>
  </si>
  <si>
    <t>http://wwf.ch/FFP_Klimafinanzierung</t>
  </si>
  <si>
    <t xml:space="preserve">http://wwf.ch/FFP_Klimaadvocacy </t>
  </si>
  <si>
    <t>Bilanz:</t>
  </si>
  <si>
    <t>Satz der eingeblendet wird wenn Antworten nicht mehr nötig:</t>
  </si>
  <si>
    <t>F1 bis F7</t>
  </si>
  <si>
    <t xml:space="preserve">Da Sie die obige Frage mit "Nein" beantwortet haben, fliessen die Antworten von den folgenden Fragen nicht mehr in die Beurteilung ein. </t>
  </si>
  <si>
    <t>Antwort</t>
  </si>
  <si>
    <t>Wert allgemein</t>
  </si>
  <si>
    <t>Bitte wählen</t>
  </si>
  <si>
    <t>Nein</t>
  </si>
  <si>
    <t>Ja</t>
  </si>
  <si>
    <t>Beurteilung Bilanzierung</t>
  </si>
  <si>
    <t>Frage</t>
  </si>
  <si>
    <t>Wert</t>
  </si>
  <si>
    <t>Wert Korr</t>
  </si>
  <si>
    <t>Frage Nr. für Link</t>
  </si>
  <si>
    <t>Fake Counter</t>
  </si>
  <si>
    <t>Beurteilung bei Nein</t>
  </si>
  <si>
    <t>Status auf Frage -1</t>
  </si>
  <si>
    <t>1/ "" für Grau</t>
  </si>
  <si>
    <t>Trigger Empfehlung</t>
  </si>
  <si>
    <t>Empfehlung</t>
  </si>
  <si>
    <t>Frage 1</t>
  </si>
  <si>
    <t>Erstellen Sie eine Treibhausgasbilanz zur systematischen Erfassung der Emissionen Ihres Unternehmens. Für Grossunternehmen: Wir empfehlen die Vorgaben des GHG-Protocols zu befolgen.</t>
  </si>
  <si>
    <t>Frage 2</t>
  </si>
  <si>
    <t>Integrieren Sie die Scope 3 Emissionen, um die gesamte Klimawirkung Ihres Unternehmens abzubilden.</t>
  </si>
  <si>
    <t>Frage 3</t>
  </si>
  <si>
    <r>
      <t>Aktualisieren Sie die Treibhausgasbilanz regelmässig</t>
    </r>
    <r>
      <rPr>
        <sz val="10"/>
        <color theme="1"/>
        <rFont val="Arial"/>
        <family val="2"/>
      </rPr>
      <t xml:space="preserve">, um Fortschritte messbar zu machen. Idealerweise aktualisieren Sie Ihre Treibhausgasbilanz jährlich (Grossunternehmen), mindestens aber alle 3 Jahre (KMUs). </t>
    </r>
  </si>
  <si>
    <t>Frage 4</t>
  </si>
  <si>
    <r>
      <t>Veröffentlichen Sie die Treibhausgasbilanz</t>
    </r>
    <r>
      <rPr>
        <sz val="10"/>
        <color theme="1"/>
        <rFont val="Arial"/>
        <family val="2"/>
      </rPr>
      <t>, um die Transparenz und die Glaubwürdigkeit gegenüber Ihren Stakeholdern zu stärken.</t>
    </r>
  </si>
  <si>
    <t>Frage 5</t>
  </si>
  <si>
    <t>Lassen Sie Ihre Treibhausgasbilanz regelmässig extern validieren, um die Unabhängigkeit und Glaubwürdigkeit Ihrer Berichterstattung zu erhöhen.</t>
  </si>
  <si>
    <t>Frage 6</t>
  </si>
  <si>
    <t>Überprüfen Sie kontinuierlich die Datengrundlagen der Treibhausgasbilanz, um die Genauigkeit und die Aktualität der Daten zu gewährleisten.</t>
  </si>
  <si>
    <t>Frage 7</t>
  </si>
  <si>
    <r>
      <t>Aktualisieren und veröffentlichen Sie klimarelevante Informationen jährlich</t>
    </r>
    <r>
      <rPr>
        <sz val="10"/>
        <color theme="1"/>
        <rFont val="Arial"/>
        <family val="2"/>
      </rPr>
      <t>, um Ihr Engagement sichtbar zu machen.</t>
    </r>
    <r>
      <rPr>
        <sz val="12"/>
        <color theme="1"/>
        <rFont val="Arial"/>
        <family val="2"/>
      </rPr>
      <t xml:space="preserve"> </t>
    </r>
  </si>
  <si>
    <t>Frage 8</t>
  </si>
  <si>
    <t>Entwickeln Sie eine Primärdatenstrategie, um schrittweise mehr lieferanten- und standortspezifische Daten in der Treibhausgasbilanz zu integrieren.</t>
  </si>
  <si>
    <t>Dummy 9</t>
  </si>
  <si>
    <t>Stelle für Nein</t>
  </si>
  <si>
    <t>Allgemein</t>
  </si>
  <si>
    <t xml:space="preserve">Im Leitfaden für unternehmerische Klimastrategien finden Sie wichtige Informationen: </t>
  </si>
  <si>
    <t>Link</t>
  </si>
  <si>
    <t>mit korrektur letzte Frage</t>
  </si>
  <si>
    <t>Beurteilung</t>
  </si>
  <si>
    <t>Grafik</t>
  </si>
  <si>
    <t>Ihr Unternehmen</t>
  </si>
  <si>
    <t>Ungenügend</t>
  </si>
  <si>
    <t>Wert erreicht</t>
  </si>
  <si>
    <t>Genügend</t>
  </si>
  <si>
    <t>Wert Fomatiert</t>
  </si>
  <si>
    <t>Gut</t>
  </si>
  <si>
    <t>Sehr gut</t>
  </si>
  <si>
    <t>Klimaziel</t>
  </si>
  <si>
    <t>F1 - F12 ohne F6</t>
  </si>
  <si>
    <t>F6</t>
  </si>
  <si>
    <t>Ja, mind. 50%</t>
  </si>
  <si>
    <t>Ja, mind. 67%</t>
  </si>
  <si>
    <t>Deinieren Sie ein wissenschaftsbasiertes Klimaziel, um Ihre Klimaverpflichtungen transparent und glaubwürdig zu gestalten.</t>
  </si>
  <si>
    <t>Setzen Sie sich ein kurzfristiges Klimaziel („near-term target“) im Sinne der SBTi 1.5°C Ziele und verpflichten Sie sich dazu, als Zeichen Ihres kurzfristigen Engagements.</t>
  </si>
  <si>
    <t>Lassen Sie Ihr kurzfristiges Klimaziel („near-term target“) von der SBTi validieren, um dessen wissenschaftliche Fundierung und Anerkennung zu gewährleisten.</t>
  </si>
  <si>
    <t>Integrieren Sie die Scope 3 Emissionen in Ihr kurzfristiges Klimaziel („near-term target“), um die gesamte Wertschöpfungskette zu betrachten.</t>
  </si>
  <si>
    <t>Entwickeln Sie einen klaren Plan zum Lieferantenengagement, um die gesamte Lieferkette effektiv zu dekarbonisieren.</t>
  </si>
  <si>
    <t>Erfassen Sie Fortschritte und weisen Sie diese aus, um Ihre Zielerreichung messbar und nachvollziehbar zu machen.</t>
  </si>
  <si>
    <t>Erstellen Sie ein übergeordnetes klimastrategisches Dokument, um die verschiedenen Elemente Ihrer Strategie aufeinander abzustimmen und transparent zu kommunizieren.</t>
  </si>
  <si>
    <t>Frage 9</t>
  </si>
  <si>
    <t>Setzen Sie sich ein Netto-Null-Ziel („net-zero target“) im Sinne der SBTi 1.5°C Ziele  und verpflichten Sie sich dazu, als Zeichen Ihres langfristigen Engagements.</t>
  </si>
  <si>
    <t>Frage 10</t>
  </si>
  <si>
    <t>Lassen Sie Ihr Netto-Null-Ziel („net-zero target“) von der SBTi validieren, um dessen wissenschaftliche Fundierung und Anerkennung zu gewährleisten.</t>
  </si>
  <si>
    <t>Frage 11</t>
  </si>
  <si>
    <t>Führen Sie eine externe Validierung der Zielfortschritte durch, um die Unabhängigkeit und Glaubwürdigkeit Ihrer Berichterstattung zu erhöhen.</t>
  </si>
  <si>
    <t>Frage 12</t>
  </si>
  <si>
    <t>Begleiten und unterstützen Sie Ihre Lieferanten finanziell bei der Reduktion ihrer Emissionen, um die Reduktion der Treibhausgasemissionen der gesamten Lieferkette voranzutreiben.</t>
  </si>
  <si>
    <t>Frage 13</t>
  </si>
  <si>
    <t>Halten Sie die Kommunikationsrichtlinien der SBTi strikt ein, um die Glaubwürdigkeit Ihrer Klimabotschaften zu stärken.</t>
  </si>
  <si>
    <t>Dummy 8</t>
  </si>
  <si>
    <t>Klimafinanzierungsportfolio</t>
  </si>
  <si>
    <t>F1 bis F8</t>
  </si>
  <si>
    <t>Wert für Prod</t>
  </si>
  <si>
    <t>Entwickeln Sie ein Klimafinanzierungsportfolio, um über Ihre eigene Wertschöpfungskette hinaus zum globalen Klimaschutz beizutragen.</t>
  </si>
  <si>
    <t>Verzichten Sie auf Aussagen zur Klimaneutralität oder Kompensation, um falsche und irreführende Claims zu vermeiden.</t>
  </si>
  <si>
    <t>Gestalten Sie Ihr Klimafinanzierungsportfolio wirkungsorientiert, damit Sie hochwertige Projekte fördern, die nicht nur CO₂-Reduktionen erzielen, sondern auch weitere positive Effekte berücksichtigen.</t>
  </si>
  <si>
    <t>Etablieren Sie einen Money-for-Tonne Ansatz für mind. Ihre Scope 1 und 2 Emissionen, um den Finanzierungsbedarf für zusätzlichen Klimaschutz systematisch zu bestimmen.</t>
  </si>
  <si>
    <t>Erarbeiten Sie einen klaren Plan zur Integration von Scope 3 Emissionen in Ihren Money-for-Tonne Ansatz, um langfristig vollständige Klimakosten zu internalisieren.</t>
  </si>
  <si>
    <t>Setzen Sie einen Mindestpreis von 120 CHF pro Tonne CO₂ an und planen Sie einen stufenweisen Anstieg bis zu den vollen Klimafolgekosten ein, um Anreize zur Emissionsreduktion zu verstärken.</t>
  </si>
  <si>
    <t>Dummy 9 / 8 = Ja</t>
  </si>
  <si>
    <t>Verwenden Sie einen Preis für den Money-for-Tonne Ansatz, der sich an den Klimafolgekosten des Umweltbundesamts orientiert, um die Klimafolgekosten so weit wie möglich abzudecken.</t>
  </si>
  <si>
    <t>Dummy 10 / für 6 = ja</t>
  </si>
  <si>
    <t>*speziall Verschub 6</t>
  </si>
  <si>
    <t/>
  </si>
  <si>
    <t>F1, F2, F5 bis F7</t>
  </si>
  <si>
    <t>Entwickeln Sie eine klare Advocacy-Strategie, um Ihre Position zu Klimathemen wirksam und zielgerichtet zu vertreten.</t>
  </si>
  <si>
    <t>Vermeiden Sie die Mitgliedschaft in Verbänden, die Anti-Advocacy betreiben, um Ihre Klimaverpflichtungen glaubwürdig zu halten.</t>
  </si>
  <si>
    <t>Sollten Sie Mitglied von Verbänden sein, die Anti-Advocacy betreiben, vertreten Sie Ihre Gegenposition klar und transparent, um Ihre Konsistenz und Glaubwürdigkeit zu unterstreichen.</t>
  </si>
  <si>
    <t>Engagieren Sie sich aktiv in mindestens einem relevanten Branchenverband, um Einfluss auf klimarelevante Entscheidungen zu nehmen.</t>
  </si>
  <si>
    <t>Treten Sie klimarelevanten Organisationen bei, um den Austausch und die Zusammenarbeit im Bereich Klimaschutz zu fördern.</t>
  </si>
  <si>
    <t>Bauen Sie ein systematisches Stakeholder-Engagement auf, um wichtige Anspruchsgruppen in Ihre Klimastrategie und die Bestrebungen zur Reduktion der Treibhausgasemissionen einzubinden.</t>
  </si>
  <si>
    <t>Kommunizieren Sie Ihre Position zu klimarelevanten Themen öffentlich, um Vertrauen aufzubauen und Ihre Verantwortung zu unterstreichen.</t>
  </si>
  <si>
    <t>Engagieren Sie sich in politischen Gremien, um die Klimapolitik aktiv mitzugestalten.</t>
  </si>
  <si>
    <t>Wenn F1 = Nein --&gt; Ablauf und ignorieren von F2
Wenn F1 = Ja
--&gt; Wenn F2 = Nein 
--&gt; Wenn F2 = Ja 
   --&gt; Ablauf, aber wenn "Stelle für Nein" = 7 --&gt; Rücksetzung auf 6</t>
  </si>
  <si>
    <t>Klimafinanzierung</t>
  </si>
  <si>
    <t>Klimaadvocacy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</si>
</sst>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font>
      <sz val="10"/>
      <color theme="1"/>
      <name val="Arial"/>
      <family val="2"/>
    </font>
    <font>
      <sz val="12"/>
      <color theme="1"/>
      <name val="ArialMT"/>
      <family val="2"/>
    </font>
    <font>
      <b/>
      <sz val="11"/>
      <color theme="1"/>
      <name val="Arial"/>
      <family val="2"/>
    </font>
    <font>
      <sz val="11"/>
      <color theme="1"/>
      <name val="Arial"/>
      <family val="2"/>
    </font>
    <font>
      <b/>
      <sz val="48"/>
      <color theme="1"/>
      <name val="Arial Narrow"/>
      <family val="2"/>
    </font>
    <font>
      <b/>
      <sz val="36"/>
      <color theme="1"/>
      <name val="Arial"/>
      <family val="2"/>
    </font>
    <font>
      <sz val="14"/>
      <color theme="1"/>
      <name val="Arial"/>
      <family val="2"/>
    </font>
    <font>
      <b/>
      <sz val="20"/>
      <color rgb="FFFE6A22"/>
      <name val="Arial Narrow"/>
      <family val="2"/>
    </font>
    <font>
      <b/>
      <sz val="20"/>
      <color theme="1"/>
      <name val="Arial Narrow"/>
      <family val="2"/>
    </font>
    <font>
      <u/>
      <sz val="12"/>
      <color theme="10"/>
      <name val="ArialMT"/>
      <family val="2"/>
    </font>
    <font>
      <b/>
      <u/>
      <sz val="12"/>
      <name val="Arial"/>
      <family val="2"/>
    </font>
    <font>
      <sz val="9"/>
      <color theme="1"/>
      <name val="ArialMT"/>
      <family val="2"/>
    </font>
    <font>
      <b/>
      <sz val="14"/>
      <color theme="1"/>
      <name val="Arial"/>
      <family val="2"/>
    </font>
    <font>
      <b/>
      <sz val="12"/>
      <color theme="1"/>
      <name val="Arial"/>
      <family val="2"/>
    </font>
    <font>
      <sz val="14"/>
      <color theme="1"/>
      <name val="ArialMT"/>
      <family val="2"/>
    </font>
    <font>
      <sz val="12"/>
      <color theme="1"/>
      <name val="Arial"/>
      <family val="2"/>
    </font>
    <font>
      <sz val="12"/>
      <name val="Arial"/>
      <family val="2"/>
    </font>
    <font>
      <u/>
      <sz val="10"/>
      <color theme="10"/>
      <name val="Arial"/>
      <family val="2"/>
    </font>
    <font>
      <u/>
      <sz val="12"/>
      <color rgb="FF00728F"/>
      <name val="Arial"/>
      <family val="2"/>
    </font>
    <font>
      <sz val="10"/>
      <color theme="1"/>
      <name val="Arial"/>
      <family val="2"/>
    </font>
    <font>
      <sz val="8"/>
      <color theme="1"/>
      <name val="ArialMT"/>
    </font>
    <font>
      <b/>
      <sz val="8"/>
      <color theme="1"/>
      <name val="ArialMT"/>
    </font>
    <font>
      <sz val="8"/>
      <color theme="1"/>
      <name val="ArialMT"/>
      <family val="2"/>
    </font>
    <font>
      <sz val="8"/>
      <name val="Arial"/>
      <family val="2"/>
    </font>
    <font>
      <u/>
      <sz val="8"/>
      <color theme="10"/>
      <name val="Arial"/>
      <family val="2"/>
    </font>
    <font>
      <u/>
      <sz val="10"/>
      <color rgb="FF00728F"/>
      <name val="Arial"/>
      <family val="2"/>
    </font>
    <font>
      <i/>
      <sz val="10"/>
      <color theme="0" tint="-0.499984740745262"/>
      <name val="Arial"/>
      <family val="2"/>
    </font>
    <font>
      <sz val="12"/>
      <color theme="0" tint="-0.499984740745262"/>
      <name val="Arial"/>
      <family val="2"/>
    </font>
    <font>
      <sz val="12"/>
      <color theme="0"/>
      <name val="Arial"/>
      <family val="2"/>
    </font>
    <font>
      <sz val="12"/>
      <color theme="0"/>
      <name val="ArialMT"/>
      <family val="2"/>
    </font>
    <font>
      <i/>
      <sz val="10"/>
      <color theme="0" tint="-0.499984740745262"/>
      <name val="ArialMT"/>
    </font>
    <font>
      <b/>
      <sz val="10"/>
      <color theme="1"/>
      <name val="Arial"/>
      <family val="2"/>
    </font>
    <font>
      <sz val="10"/>
      <color theme="1"/>
      <name val="ArialMT"/>
      <family val="2"/>
    </font>
    <font>
      <i/>
      <sz val="12"/>
      <name val="Arial"/>
      <family val="2"/>
    </font>
    <font>
      <sz val="9"/>
      <color indexed="81"/>
      <name val="Segoe UI"/>
      <family val="2"/>
    </font>
    <font>
      <b/>
      <sz val="9"/>
      <color indexed="81"/>
      <name val="Segoe UI"/>
      <family val="2"/>
    </font>
    <font>
      <i/>
      <sz val="12"/>
      <color theme="1"/>
      <name val="Arial"/>
      <family val="2"/>
    </font>
    <font>
      <sz val="10"/>
      <color theme="1"/>
      <name val="ArialMT"/>
    </font>
    <font>
      <sz val="12"/>
      <color theme="1"/>
      <name val="ArialMT"/>
    </font>
    <font>
      <b/>
      <sz val="12"/>
      <color theme="1"/>
      <name val="ArialMT"/>
    </font>
    <font>
      <u/>
      <sz val="12"/>
      <color theme="10"/>
      <name val="Arial"/>
      <family val="2"/>
    </font>
    <font>
      <sz val="8"/>
      <color rgb="FF000000"/>
      <name val="Segoe UI"/>
      <family val="2"/>
    </font>
  </fonts>
  <fills count="10">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
      <patternFill patternType="solid">
        <fgColor theme="0"/>
        <bgColor indexed="64"/>
      </patternFill>
    </fill>
    <fill>
      <patternFill patternType="solid">
        <fgColor theme="4" tint="0.79998168889431442"/>
        <bgColor indexed="64"/>
      </patternFill>
    </fill>
    <fill>
      <patternFill patternType="solid">
        <fgColor theme="3" tint="0.89999084444715716"/>
        <bgColor indexed="64"/>
      </patternFill>
    </fill>
    <fill>
      <patternFill patternType="solid">
        <fgColor theme="8" tint="0.79998168889431442"/>
        <bgColor indexed="64"/>
      </patternFill>
    </fill>
  </fills>
  <borders count="15">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ck">
        <color auto="1"/>
      </left>
      <right style="thick">
        <color auto="1"/>
      </right>
      <top style="thick">
        <color auto="1"/>
      </top>
      <bottom/>
      <diagonal/>
    </border>
    <border>
      <left style="thick">
        <color auto="1"/>
      </left>
      <right style="thick">
        <color auto="1"/>
      </right>
      <top/>
      <bottom/>
      <diagonal/>
    </border>
    <border>
      <left style="thick">
        <color auto="1"/>
      </left>
      <right style="thick">
        <color auto="1"/>
      </right>
      <top/>
      <bottom style="thick">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1" fillId="0" borderId="0"/>
    <xf numFmtId="0" fontId="9" fillId="0" borderId="0" applyNumberFormat="0" applyFill="0" applyBorder="0" applyAlignment="0" applyProtection="0"/>
    <xf numFmtId="0" fontId="17" fillId="0" borderId="0" applyNumberFormat="0" applyFill="0" applyBorder="0" applyAlignment="0" applyProtection="0"/>
  </cellStyleXfs>
  <cellXfs count="105">
    <xf numFmtId="0" fontId="0" fillId="0" borderId="0" xfId="0"/>
    <xf numFmtId="0" fontId="1" fillId="0" borderId="0" xfId="1"/>
    <xf numFmtId="0" fontId="1" fillId="2" borderId="0" xfId="1" applyFill="1"/>
    <xf numFmtId="0" fontId="14" fillId="2" borderId="0" xfId="1" applyFont="1" applyFill="1"/>
    <xf numFmtId="0" fontId="1" fillId="6" borderId="0" xfId="1" applyFill="1"/>
    <xf numFmtId="0" fontId="2" fillId="6" borderId="0" xfId="1" applyFont="1" applyFill="1"/>
    <xf numFmtId="0" fontId="3" fillId="6" borderId="0" xfId="1" applyFont="1" applyFill="1"/>
    <xf numFmtId="0" fontId="4" fillId="6" borderId="0" xfId="1" applyFont="1" applyFill="1" applyAlignment="1">
      <alignment horizontal="left"/>
    </xf>
    <xf numFmtId="0" fontId="5" fillId="6" borderId="0" xfId="1" applyFont="1" applyFill="1" applyAlignment="1">
      <alignment horizontal="center"/>
    </xf>
    <xf numFmtId="0" fontId="7" fillId="6" borderId="0" xfId="1" applyFont="1" applyFill="1" applyAlignment="1">
      <alignment horizontal="left" vertical="center"/>
    </xf>
    <xf numFmtId="0" fontId="8" fillId="6" borderId="0" xfId="1" applyFont="1" applyFill="1"/>
    <xf numFmtId="0" fontId="10" fillId="6" borderId="0" xfId="2" applyFont="1" applyFill="1"/>
    <xf numFmtId="0" fontId="11" fillId="6" borderId="0" xfId="1" applyFont="1" applyFill="1" applyAlignment="1">
      <alignment horizontal="right" vertical="top"/>
    </xf>
    <xf numFmtId="0" fontId="8" fillId="6" borderId="0" xfId="1" applyFont="1" applyFill="1" applyAlignment="1">
      <alignment horizontal="left"/>
    </xf>
    <xf numFmtId="0" fontId="12" fillId="6" borderId="0" xfId="1" applyFont="1" applyFill="1"/>
    <xf numFmtId="0" fontId="13" fillId="6" borderId="0" xfId="1" applyFont="1" applyFill="1"/>
    <xf numFmtId="0" fontId="16" fillId="6" borderId="0" xfId="1" applyFont="1" applyFill="1"/>
    <xf numFmtId="0" fontId="16" fillId="0" borderId="0" xfId="1" applyFont="1"/>
    <xf numFmtId="0" fontId="1" fillId="6" borderId="0" xfId="1" applyFill="1" applyAlignment="1">
      <alignment vertical="top"/>
    </xf>
    <xf numFmtId="0" fontId="18" fillId="6" borderId="0" xfId="3" applyFont="1" applyFill="1"/>
    <xf numFmtId="0" fontId="20" fillId="0" borderId="0" xfId="1" applyFont="1"/>
    <xf numFmtId="0" fontId="20" fillId="3" borderId="0" xfId="1" applyFont="1" applyFill="1"/>
    <xf numFmtId="0" fontId="21" fillId="0" borderId="0" xfId="1" applyFont="1"/>
    <xf numFmtId="0" fontId="22" fillId="0" borderId="0" xfId="1" applyFont="1"/>
    <xf numFmtId="0" fontId="20" fillId="0" borderId="0" xfId="1" quotePrefix="1" applyFont="1"/>
    <xf numFmtId="0" fontId="24" fillId="6" borderId="0" xfId="3" applyFont="1" applyFill="1" applyAlignment="1">
      <alignment vertical="top"/>
    </xf>
    <xf numFmtId="0" fontId="5" fillId="6" borderId="0" xfId="1" applyFont="1" applyFill="1" applyAlignment="1">
      <alignment horizontal="left"/>
    </xf>
    <xf numFmtId="0" fontId="24" fillId="6" borderId="0" xfId="3" applyFont="1" applyFill="1" applyAlignment="1">
      <alignment wrapText="1"/>
    </xf>
    <xf numFmtId="0" fontId="17" fillId="6" borderId="0" xfId="3" applyFill="1" applyAlignment="1">
      <alignment horizontal="left" vertical="center"/>
    </xf>
    <xf numFmtId="0" fontId="1" fillId="6" borderId="0" xfId="1" applyFill="1" applyAlignment="1">
      <alignment wrapText="1"/>
    </xf>
    <xf numFmtId="0" fontId="20" fillId="0" borderId="1" xfId="1" applyFont="1" applyBorder="1"/>
    <xf numFmtId="0" fontId="20" fillId="0" borderId="2" xfId="1" applyFont="1" applyBorder="1"/>
    <xf numFmtId="0" fontId="20" fillId="0" borderId="3" xfId="1" applyFont="1" applyBorder="1"/>
    <xf numFmtId="0" fontId="20" fillId="0" borderId="4" xfId="1" applyFont="1" applyBorder="1"/>
    <xf numFmtId="0" fontId="20" fillId="0" borderId="5" xfId="1" applyFont="1" applyBorder="1"/>
    <xf numFmtId="0" fontId="20" fillId="0" borderId="6" xfId="1" applyFont="1" applyBorder="1"/>
    <xf numFmtId="0" fontId="20" fillId="0" borderId="7" xfId="1" applyFont="1" applyBorder="1"/>
    <xf numFmtId="0" fontId="20" fillId="0" borderId="8" xfId="1" applyFont="1" applyBorder="1"/>
    <xf numFmtId="0" fontId="15" fillId="0" borderId="0" xfId="0" applyFont="1" applyAlignment="1">
      <alignment vertical="top"/>
    </xf>
    <xf numFmtId="0" fontId="13" fillId="0" borderId="0" xfId="0" applyFont="1" applyAlignment="1">
      <alignment vertical="top"/>
    </xf>
    <xf numFmtId="0" fontId="13" fillId="0" borderId="0" xfId="0" applyFont="1"/>
    <xf numFmtId="0" fontId="20" fillId="5" borderId="0" xfId="1" applyFont="1" applyFill="1"/>
    <xf numFmtId="0" fontId="20" fillId="4" borderId="0" xfId="1" applyFont="1" applyFill="1"/>
    <xf numFmtId="0" fontId="1" fillId="0" borderId="0" xfId="1" applyAlignment="1">
      <alignment vertical="top"/>
    </xf>
    <xf numFmtId="0" fontId="25" fillId="6" borderId="0" xfId="3" applyFont="1" applyFill="1" applyAlignment="1">
      <alignment vertical="top" wrapText="1"/>
    </xf>
    <xf numFmtId="0" fontId="19" fillId="6" borderId="0" xfId="1" quotePrefix="1" applyFont="1" applyFill="1" applyAlignment="1">
      <alignment vertical="top" wrapText="1"/>
    </xf>
    <xf numFmtId="0" fontId="13" fillId="6" borderId="0" xfId="1" applyFont="1" applyFill="1" applyAlignment="1">
      <alignment vertical="top"/>
    </xf>
    <xf numFmtId="0" fontId="1" fillId="6" borderId="0" xfId="1" applyFill="1" applyAlignment="1">
      <alignment vertical="top" wrapText="1"/>
    </xf>
    <xf numFmtId="0" fontId="20" fillId="7" borderId="9" xfId="1" applyFont="1" applyFill="1" applyBorder="1"/>
    <xf numFmtId="0" fontId="20" fillId="7" borderId="10" xfId="1" applyFont="1" applyFill="1" applyBorder="1"/>
    <xf numFmtId="0" fontId="20" fillId="7" borderId="11" xfId="1" applyFont="1" applyFill="1" applyBorder="1"/>
    <xf numFmtId="0" fontId="16" fillId="6" borderId="0" xfId="1" applyFont="1" applyFill="1" applyAlignment="1">
      <alignment horizontal="left" vertical="top" wrapText="1"/>
    </xf>
    <xf numFmtId="0" fontId="20" fillId="2" borderId="0" xfId="1" applyFont="1" applyFill="1"/>
    <xf numFmtId="0" fontId="20" fillId="4" borderId="0" xfId="1" quotePrefix="1" applyFont="1" applyFill="1"/>
    <xf numFmtId="0" fontId="20" fillId="0" borderId="0" xfId="1" applyFont="1" applyAlignment="1">
      <alignment horizontal="right"/>
    </xf>
    <xf numFmtId="0" fontId="20" fillId="0" borderId="0" xfId="1" applyFont="1" applyAlignment="1">
      <alignment wrapText="1"/>
    </xf>
    <xf numFmtId="0" fontId="20" fillId="6" borderId="0" xfId="1" applyFont="1" applyFill="1"/>
    <xf numFmtId="0" fontId="20" fillId="6" borderId="0" xfId="1" quotePrefix="1" applyFont="1" applyFill="1"/>
    <xf numFmtId="0" fontId="20" fillId="3" borderId="0" xfId="1" quotePrefix="1" applyFont="1" applyFill="1"/>
    <xf numFmtId="0" fontId="26" fillId="6" borderId="0" xfId="1" applyFont="1" applyFill="1" applyAlignment="1">
      <alignment horizontal="left" vertical="top"/>
    </xf>
    <xf numFmtId="0" fontId="28" fillId="6" borderId="0" xfId="1" applyFont="1" applyFill="1"/>
    <xf numFmtId="0" fontId="29" fillId="6" borderId="0" xfId="1" applyFont="1" applyFill="1"/>
    <xf numFmtId="0" fontId="30" fillId="6" borderId="0" xfId="1" applyFont="1" applyFill="1"/>
    <xf numFmtId="0" fontId="27" fillId="6" borderId="0" xfId="1" applyFont="1" applyFill="1"/>
    <xf numFmtId="0" fontId="32" fillId="6" borderId="0" xfId="1" applyFont="1" applyFill="1" applyAlignment="1">
      <alignment vertical="top"/>
    </xf>
    <xf numFmtId="0" fontId="32" fillId="6" borderId="0" xfId="1" applyFont="1" applyFill="1"/>
    <xf numFmtId="0" fontId="32" fillId="0" borderId="0" xfId="1" applyFont="1"/>
    <xf numFmtId="0" fontId="31" fillId="6" borderId="0" xfId="1" applyFont="1" applyFill="1" applyAlignment="1">
      <alignment vertical="top"/>
    </xf>
    <xf numFmtId="0" fontId="32" fillId="6" borderId="0" xfId="1" applyFont="1" applyFill="1" applyAlignment="1">
      <alignment vertical="top" wrapText="1"/>
    </xf>
    <xf numFmtId="0" fontId="31" fillId="6" borderId="0" xfId="1" applyFont="1" applyFill="1"/>
    <xf numFmtId="0" fontId="17" fillId="6" borderId="0" xfId="3" applyFill="1" applyAlignment="1">
      <alignment vertical="top" wrapText="1"/>
    </xf>
    <xf numFmtId="0" fontId="0" fillId="0" borderId="0" xfId="0" applyAlignment="1">
      <alignment vertical="top"/>
    </xf>
    <xf numFmtId="0" fontId="1" fillId="6" borderId="0" xfId="1" quotePrefix="1" applyFill="1"/>
    <xf numFmtId="0" fontId="1" fillId="3" borderId="0" xfId="1" applyFill="1"/>
    <xf numFmtId="0" fontId="37" fillId="6" borderId="0" xfId="1" applyFont="1" applyFill="1" applyAlignment="1">
      <alignment vertical="top"/>
    </xf>
    <xf numFmtId="0" fontId="0" fillId="6" borderId="0" xfId="1" applyFont="1" applyFill="1" applyAlignment="1">
      <alignment vertical="top" wrapText="1"/>
    </xf>
    <xf numFmtId="0" fontId="19" fillId="6" borderId="0" xfId="1" applyFont="1" applyFill="1" applyAlignment="1">
      <alignment vertical="top" wrapText="1"/>
    </xf>
    <xf numFmtId="0" fontId="16" fillId="6" borderId="0" xfId="1" quotePrefix="1" applyFont="1" applyFill="1"/>
    <xf numFmtId="0" fontId="38" fillId="6" borderId="0" xfId="1" applyFont="1" applyFill="1"/>
    <xf numFmtId="0" fontId="38" fillId="0" borderId="0" xfId="1" applyFont="1"/>
    <xf numFmtId="0" fontId="6" fillId="6" borderId="0" xfId="1" applyFont="1" applyFill="1" applyAlignment="1">
      <alignment horizontal="left" vertical="top" wrapText="1"/>
    </xf>
    <xf numFmtId="0" fontId="6" fillId="6" borderId="0" xfId="1" applyFont="1" applyFill="1" applyAlignment="1">
      <alignment horizontal="left" vertical="top"/>
    </xf>
    <xf numFmtId="0" fontId="40" fillId="8" borderId="4" xfId="3" applyFont="1" applyFill="1" applyBorder="1"/>
    <xf numFmtId="0" fontId="1" fillId="8" borderId="0" xfId="1" applyFill="1"/>
    <xf numFmtId="0" fontId="1" fillId="8" borderId="5" xfId="1" applyFill="1" applyBorder="1"/>
    <xf numFmtId="0" fontId="1" fillId="8" borderId="6" xfId="1" applyFill="1" applyBorder="1"/>
    <xf numFmtId="0" fontId="1" fillId="8" borderId="7" xfId="1" applyFill="1" applyBorder="1"/>
    <xf numFmtId="0" fontId="1" fillId="8" borderId="8" xfId="1" applyFill="1" applyBorder="1"/>
    <xf numFmtId="0" fontId="17" fillId="0" borderId="0" xfId="3" applyBorder="1" applyAlignment="1">
      <alignment vertical="top"/>
    </xf>
    <xf numFmtId="0" fontId="10" fillId="6" borderId="0" xfId="2" applyFont="1" applyFill="1" applyAlignment="1">
      <alignment horizontal="left"/>
    </xf>
    <xf numFmtId="0" fontId="33" fillId="9" borderId="12" xfId="1" applyFont="1" applyFill="1" applyBorder="1" applyAlignment="1">
      <alignment horizontal="left" vertical="top" wrapText="1"/>
    </xf>
    <xf numFmtId="0" fontId="33" fillId="9" borderId="13" xfId="1" applyFont="1" applyFill="1" applyBorder="1" applyAlignment="1">
      <alignment horizontal="left" vertical="top" wrapText="1"/>
    </xf>
    <xf numFmtId="0" fontId="33" fillId="9" borderId="14" xfId="1" applyFont="1" applyFill="1" applyBorder="1" applyAlignment="1">
      <alignment horizontal="left" vertical="top" wrapText="1"/>
    </xf>
    <xf numFmtId="0" fontId="6" fillId="6" borderId="0" xfId="1" applyFont="1" applyFill="1" applyAlignment="1">
      <alignment horizontal="left" vertical="top" wrapText="1"/>
    </xf>
    <xf numFmtId="0" fontId="6" fillId="6" borderId="0" xfId="1" applyFont="1" applyFill="1" applyAlignment="1">
      <alignment horizontal="left" vertical="top"/>
    </xf>
    <xf numFmtId="0" fontId="36" fillId="6" borderId="0" xfId="1" applyFont="1" applyFill="1" applyAlignment="1">
      <alignment horizontal="left" wrapText="1"/>
    </xf>
    <xf numFmtId="0" fontId="1" fillId="6" borderId="0" xfId="1" applyFill="1" applyAlignment="1">
      <alignment horizontal="center"/>
    </xf>
    <xf numFmtId="0" fontId="16" fillId="6" borderId="0" xfId="1" applyFont="1" applyFill="1" applyAlignment="1">
      <alignment horizontal="left" vertical="top" wrapText="1"/>
    </xf>
    <xf numFmtId="0" fontId="24" fillId="6" borderId="0" xfId="3" applyFont="1" applyFill="1" applyAlignment="1">
      <alignment horizontal="left" vertical="top" wrapText="1"/>
    </xf>
    <xf numFmtId="0" fontId="17" fillId="6" borderId="0" xfId="3" applyFill="1" applyAlignment="1">
      <alignment horizontal="left" vertical="top" wrapText="1"/>
    </xf>
    <xf numFmtId="0" fontId="39" fillId="8" borderId="1" xfId="1" applyFont="1" applyFill="1" applyBorder="1" applyAlignment="1">
      <alignment horizontal="left" wrapText="1"/>
    </xf>
    <xf numFmtId="0" fontId="39" fillId="8" borderId="2" xfId="1" applyFont="1" applyFill="1" applyBorder="1" applyAlignment="1">
      <alignment horizontal="left" wrapText="1"/>
    </xf>
    <xf numFmtId="0" fontId="39" fillId="8" borderId="3" xfId="1" applyFont="1" applyFill="1" applyBorder="1" applyAlignment="1">
      <alignment horizontal="left" wrapText="1"/>
    </xf>
    <xf numFmtId="0" fontId="20" fillId="0" borderId="2" xfId="1" applyFont="1" applyBorder="1" applyAlignment="1">
      <alignment horizontal="center"/>
    </xf>
    <xf numFmtId="0" fontId="20" fillId="0" borderId="0" xfId="1" applyFont="1" applyAlignment="1">
      <alignment horizontal="left" vertical="top" wrapText="1"/>
    </xf>
  </cellXfs>
  <cellStyles count="4">
    <cellStyle name="Hyperlink" xfId="3" builtinId="8"/>
    <cellStyle name="Link 2" xfId="2" xr:uid="{8EF749F8-2D89-4D61-AF56-A7E92BB795BA}"/>
    <cellStyle name="Normal" xfId="0" builtinId="0"/>
    <cellStyle name="Standard 2" xfId="1" xr:uid="{777D221F-B0E5-4C94-B538-0324D2625E2C}"/>
  </cellStyles>
  <dxfs count="179">
    <dxf>
      <fill>
        <patternFill>
          <bgColor theme="0" tint="-0.24994659260841701"/>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theme="0" tint="-0.24994659260841701"/>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theme="0" tint="-0.24994659260841701"/>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theme="0" tint="-0.24994659260841701"/>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theme="0" tint="-0.24994659260841701"/>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theme="0" tint="-0.24994659260841701"/>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theme="0" tint="-0.24994659260841701"/>
        </patternFill>
      </fill>
    </dxf>
    <dxf>
      <fill>
        <patternFill>
          <bgColor rgb="FFFFFF0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theme="0" tint="-0.24994659260841701"/>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theme="0" tint="-0.24994659260841701"/>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border>
        <vertical/>
        <horizontal/>
      </border>
    </dxf>
    <dxf>
      <border>
        <vertical/>
        <horizontal/>
      </border>
    </dxf>
    <dxf>
      <border>
        <vertical/>
        <horizontal/>
      </border>
    </dxf>
    <dxf>
      <border>
        <vertical/>
        <horizontal/>
      </border>
    </dxf>
    <dxf>
      <font>
        <color theme="0" tint="-0.499984740745262"/>
      </font>
    </dxf>
    <dxf>
      <font>
        <color theme="0" tint="-0.499984740745262"/>
      </font>
    </dxf>
    <dxf>
      <font>
        <color theme="0" tint="-0.499984740745262"/>
      </font>
    </dxf>
    <dxf>
      <font>
        <color theme="0" tint="-0.499984740745262"/>
      </font>
    </dxf>
    <dxf>
      <font>
        <color theme="0" tint="-0.499984740745262"/>
      </font>
    </dxf>
    <dxf>
      <border>
        <vertical/>
        <horizontal/>
      </border>
    </dxf>
    <dxf>
      <border>
        <vertical/>
        <horizontal/>
      </border>
    </dxf>
    <dxf>
      <border>
        <vertical/>
        <horizontal/>
      </border>
    </dxf>
    <dxf>
      <border>
        <vertical/>
        <horizontal/>
      </border>
    </dxf>
    <dxf>
      <border>
        <vertical/>
        <horizontal/>
      </border>
    </dxf>
    <dxf>
      <border>
        <vertical/>
        <horizontal/>
      </border>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border>
        <vertical/>
        <horizontal/>
      </border>
    </dxf>
    <dxf>
      <border>
        <vertical/>
        <horizontal/>
      </border>
    </dxf>
    <dxf>
      <border>
        <vertical/>
        <horizontal/>
      </border>
    </dxf>
    <dxf>
      <border>
        <vertical/>
        <horizontal/>
      </border>
    </dxf>
    <dxf>
      <border>
        <vertical/>
        <horizontal/>
      </border>
    </dxf>
    <dxf>
      <border>
        <vertical/>
        <horizontal/>
      </border>
    </dxf>
    <dxf>
      <border>
        <vertical/>
        <horizontal/>
      </border>
    </dxf>
    <dxf>
      <border>
        <vertical/>
        <horizontal/>
      </border>
    </dxf>
    <dxf>
      <border>
        <vertical/>
        <horizontal/>
      </border>
    </dxf>
    <dxf>
      <border>
        <vertical/>
        <horizontal/>
      </border>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border>
        <vertical/>
        <horizontal/>
      </border>
    </dxf>
    <dxf>
      <border>
        <vertical/>
        <horizontal/>
      </border>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border>
        <vertical/>
        <horizontal/>
      </border>
    </dxf>
    <dxf>
      <border>
        <vertical/>
        <horizontal/>
      </border>
    </dxf>
    <dxf>
      <border>
        <vertical/>
        <horizontal/>
      </border>
    </dxf>
    <dxf>
      <border>
        <vertical/>
        <horizontal/>
      </border>
    </dxf>
    <dxf>
      <border>
        <vertical/>
        <horizontal/>
      </border>
    </dxf>
  </dxfs>
  <tableStyles count="0" defaultTableStyle="TableStyleMedium2" defaultPivotStyle="PivotStyleLight16"/>
  <colors>
    <mruColors>
      <color rgb="FF007932"/>
      <color rgb="FF8CC63F"/>
      <color rgb="FFDA1D53"/>
      <color rgb="FF9A0064"/>
      <color rgb="FFFE6A22"/>
      <color rgb="FF9A6064"/>
      <color rgb="FF009191"/>
      <color rgb="FF00728F"/>
      <color rgb="FFF5D200"/>
      <color rgb="FFF07D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7.xml"/></Relationships>
</file>

<file path=xl/charts/_rels/chart2.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11/relationships/chartColorStyle" Target="colors2.xml"/><Relationship Id="rId1" Type="http://schemas.microsoft.com/office/2011/relationships/chartStyle" Target="style2.xml"/><Relationship Id="rId4" Type="http://schemas.openxmlformats.org/officeDocument/2006/relationships/chartUserShapes" Target="../drawings/drawing8.xml"/></Relationships>
</file>

<file path=xl/charts/_rels/chart3.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11/relationships/chartColorStyle" Target="colors3.xml"/><Relationship Id="rId1" Type="http://schemas.microsoft.com/office/2011/relationships/chartStyle" Target="style3.xml"/><Relationship Id="rId4" Type="http://schemas.openxmlformats.org/officeDocument/2006/relationships/chartUserShapes" Target="../drawings/drawing9.xml"/></Relationships>
</file>

<file path=xl/charts/_rels/chart4.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11/relationships/chartColorStyle" Target="colors4.xml"/><Relationship Id="rId1" Type="http://schemas.microsoft.com/office/2011/relationships/chartStyle" Target="style4.xml"/><Relationship Id="rId4" Type="http://schemas.openxmlformats.org/officeDocument/2006/relationships/chartUserShapes" Target="../drawings/drawing10.xml"/></Relationships>
</file>

<file path=xl/charts/_rels/chart5.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11/relationships/chartColorStyle" Target="colors5.xml"/><Relationship Id="rId1" Type="http://schemas.microsoft.com/office/2011/relationships/chartStyle" Target="style5.xml"/><Relationship Id="rId4" Type="http://schemas.openxmlformats.org/officeDocument/2006/relationships/chartUserShapes" Target="../drawings/drawing1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0108265742121418"/>
          <c:y val="0.17634259259259263"/>
          <c:w val="0.51663562931708917"/>
          <c:h val="0.61498432487605714"/>
        </c:manualLayout>
      </c:layout>
      <c:barChart>
        <c:barDir val="col"/>
        <c:grouping val="stacked"/>
        <c:varyColors val="0"/>
        <c:ser>
          <c:idx val="0"/>
          <c:order val="0"/>
          <c:tx>
            <c:strRef>
              <c:f>'Antworten und Logik'!$B$36</c:f>
              <c:strCache>
                <c:ptCount val="1"/>
                <c:pt idx="0">
                  <c:v>Ungenügend</c:v>
                </c:pt>
              </c:strCache>
            </c:strRef>
          </c:tx>
          <c:spPr>
            <a:solidFill>
              <a:srgbClr val="9A0064"/>
            </a:solidFill>
            <a:ln>
              <a:noFill/>
            </a:ln>
            <a:effectLst/>
          </c:spPr>
          <c:invertIfNegative val="0"/>
          <c:dPt>
            <c:idx val="0"/>
            <c:invertIfNegative val="0"/>
            <c:bubble3D val="0"/>
            <c:spPr>
              <a:solidFill>
                <a:srgbClr val="9A0064"/>
              </a:solidFill>
              <a:ln>
                <a:noFill/>
              </a:ln>
              <a:effectLst/>
            </c:spPr>
            <c:extLst>
              <c:ext xmlns:c16="http://schemas.microsoft.com/office/drawing/2014/chart" uri="{C3380CC4-5D6E-409C-BE32-E72D297353CC}">
                <c16:uniqueId val="{00000001-D96C-4C1A-8F76-EF41554FE3F1}"/>
              </c:ext>
            </c:extLst>
          </c:dPt>
          <c:dPt>
            <c:idx val="1"/>
            <c:invertIfNegative val="0"/>
            <c:bubble3D val="0"/>
            <c:spPr>
              <a:noFill/>
              <a:ln>
                <a:noFill/>
              </a:ln>
              <a:effectLst/>
            </c:spPr>
            <c:extLst>
              <c:ext xmlns:c16="http://schemas.microsoft.com/office/drawing/2014/chart" uri="{C3380CC4-5D6E-409C-BE32-E72D297353CC}">
                <c16:uniqueId val="{00000004-A648-4A11-936C-AC614A0D3E6C}"/>
              </c:ext>
            </c:extLst>
          </c:dPt>
          <c:cat>
            <c:strRef>
              <c:f>'Antworten und Logik'!$C$35:$D$35</c:f>
              <c:strCache>
                <c:ptCount val="2"/>
                <c:pt idx="1">
                  <c:v>Ihr Unternehmen</c:v>
                </c:pt>
              </c:strCache>
            </c:strRef>
          </c:cat>
          <c:val>
            <c:numRef>
              <c:f>'Antworten und Logik'!$C$36:$D$36</c:f>
              <c:numCache>
                <c:formatCode>General</c:formatCode>
                <c:ptCount val="2"/>
                <c:pt idx="0">
                  <c:v>1</c:v>
                </c:pt>
                <c:pt idx="1">
                  <c:v>0</c:v>
                </c:pt>
              </c:numCache>
            </c:numRef>
          </c:val>
          <c:extLst>
            <c:ext xmlns:c16="http://schemas.microsoft.com/office/drawing/2014/chart" uri="{C3380CC4-5D6E-409C-BE32-E72D297353CC}">
              <c16:uniqueId val="{00000002-D96C-4C1A-8F76-EF41554FE3F1}"/>
            </c:ext>
          </c:extLst>
        </c:ser>
        <c:ser>
          <c:idx val="1"/>
          <c:order val="1"/>
          <c:tx>
            <c:strRef>
              <c:f>'Antworten und Logik'!$B$37</c:f>
              <c:strCache>
                <c:ptCount val="1"/>
                <c:pt idx="0">
                  <c:v>Genügend</c:v>
                </c:pt>
              </c:strCache>
            </c:strRef>
          </c:tx>
          <c:spPr>
            <a:solidFill>
              <a:srgbClr val="DA1D53"/>
            </a:solidFill>
            <a:ln>
              <a:noFill/>
            </a:ln>
            <a:effectLst/>
          </c:spPr>
          <c:invertIfNegative val="0"/>
          <c:dPt>
            <c:idx val="1"/>
            <c:invertIfNegative val="0"/>
            <c:bubble3D val="0"/>
            <c:spPr>
              <a:blipFill dpi="0" rotWithShape="1">
                <a:blip xmlns:r="http://schemas.openxmlformats.org/officeDocument/2006/relationships" r:embed="rId3"/>
                <a:srcRect/>
                <a:stretch>
                  <a:fillRect/>
                </a:stretch>
              </a:blipFill>
              <a:ln>
                <a:noFill/>
              </a:ln>
              <a:effectLst/>
            </c:spPr>
            <c:extLst>
              <c:ext xmlns:c16="http://schemas.microsoft.com/office/drawing/2014/chart" uri="{C3380CC4-5D6E-409C-BE32-E72D297353CC}">
                <c16:uniqueId val="{00000004-D96C-4C1A-8F76-EF41554FE3F1}"/>
              </c:ext>
            </c:extLst>
          </c:dPt>
          <c:cat>
            <c:strRef>
              <c:f>'Antworten und Logik'!$C$35:$D$35</c:f>
              <c:strCache>
                <c:ptCount val="2"/>
                <c:pt idx="1">
                  <c:v>Ihr Unternehmen</c:v>
                </c:pt>
              </c:strCache>
            </c:strRef>
          </c:cat>
          <c:val>
            <c:numRef>
              <c:f>'Antworten und Logik'!$C$37:$D$37</c:f>
              <c:numCache>
                <c:formatCode>General</c:formatCode>
                <c:ptCount val="2"/>
                <c:pt idx="0">
                  <c:v>1</c:v>
                </c:pt>
                <c:pt idx="1">
                  <c:v>1</c:v>
                </c:pt>
              </c:numCache>
            </c:numRef>
          </c:val>
          <c:extLst>
            <c:ext xmlns:c16="http://schemas.microsoft.com/office/drawing/2014/chart" uri="{C3380CC4-5D6E-409C-BE32-E72D297353CC}">
              <c16:uniqueId val="{00000005-D96C-4C1A-8F76-EF41554FE3F1}"/>
            </c:ext>
          </c:extLst>
        </c:ser>
        <c:ser>
          <c:idx val="2"/>
          <c:order val="2"/>
          <c:tx>
            <c:strRef>
              <c:f>'Antworten und Logik'!$B$38</c:f>
              <c:strCache>
                <c:ptCount val="1"/>
                <c:pt idx="0">
                  <c:v>Gut</c:v>
                </c:pt>
              </c:strCache>
            </c:strRef>
          </c:tx>
          <c:spPr>
            <a:solidFill>
              <a:srgbClr val="8CC63F"/>
            </a:solidFill>
            <a:ln>
              <a:noFill/>
            </a:ln>
            <a:effectLst/>
          </c:spPr>
          <c:invertIfNegative val="0"/>
          <c:cat>
            <c:strRef>
              <c:f>'Antworten und Logik'!$C$35:$D$35</c:f>
              <c:strCache>
                <c:ptCount val="2"/>
                <c:pt idx="1">
                  <c:v>Ihr Unternehmen</c:v>
                </c:pt>
              </c:strCache>
            </c:strRef>
          </c:cat>
          <c:val>
            <c:numRef>
              <c:f>'Antworten und Logik'!$C$38:$D$38</c:f>
              <c:numCache>
                <c:formatCode>General</c:formatCode>
                <c:ptCount val="2"/>
                <c:pt idx="0">
                  <c:v>1</c:v>
                </c:pt>
              </c:numCache>
            </c:numRef>
          </c:val>
          <c:extLst>
            <c:ext xmlns:c16="http://schemas.microsoft.com/office/drawing/2014/chart" uri="{C3380CC4-5D6E-409C-BE32-E72D297353CC}">
              <c16:uniqueId val="{00000006-D96C-4C1A-8F76-EF41554FE3F1}"/>
            </c:ext>
          </c:extLst>
        </c:ser>
        <c:ser>
          <c:idx val="3"/>
          <c:order val="3"/>
          <c:tx>
            <c:strRef>
              <c:f>'Antworten und Logik'!$B$39</c:f>
              <c:strCache>
                <c:ptCount val="1"/>
                <c:pt idx="0">
                  <c:v>Sehr gut</c:v>
                </c:pt>
              </c:strCache>
            </c:strRef>
          </c:tx>
          <c:spPr>
            <a:solidFill>
              <a:srgbClr val="007932"/>
            </a:solidFill>
            <a:ln>
              <a:noFill/>
            </a:ln>
            <a:effectLst/>
          </c:spPr>
          <c:invertIfNegative val="0"/>
          <c:cat>
            <c:strRef>
              <c:f>'Antworten und Logik'!$C$35:$D$35</c:f>
              <c:strCache>
                <c:ptCount val="2"/>
                <c:pt idx="1">
                  <c:v>Ihr Unternehmen</c:v>
                </c:pt>
              </c:strCache>
            </c:strRef>
          </c:cat>
          <c:val>
            <c:numRef>
              <c:f>'Antworten und Logik'!$C$39:$D$39</c:f>
              <c:numCache>
                <c:formatCode>General</c:formatCode>
                <c:ptCount val="2"/>
                <c:pt idx="0">
                  <c:v>1</c:v>
                </c:pt>
              </c:numCache>
            </c:numRef>
          </c:val>
          <c:extLst>
            <c:ext xmlns:c16="http://schemas.microsoft.com/office/drawing/2014/chart" uri="{C3380CC4-5D6E-409C-BE32-E72D297353CC}">
              <c16:uniqueId val="{00000007-D96C-4C1A-8F76-EF41554FE3F1}"/>
            </c:ext>
          </c:extLst>
        </c:ser>
        <c:dLbls>
          <c:showLegendKey val="0"/>
          <c:showVal val="0"/>
          <c:showCatName val="0"/>
          <c:showSerName val="0"/>
          <c:showPercent val="0"/>
          <c:showBubbleSize val="0"/>
        </c:dLbls>
        <c:gapWidth val="100"/>
        <c:overlap val="100"/>
        <c:axId val="898354575"/>
        <c:axId val="898355055"/>
      </c:barChart>
      <c:catAx>
        <c:axId val="8983545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de-DE"/>
          </a:p>
        </c:txPr>
        <c:crossAx val="898355055"/>
        <c:crosses val="autoZero"/>
        <c:auto val="1"/>
        <c:lblAlgn val="ctr"/>
        <c:lblOffset val="100"/>
        <c:noMultiLvlLbl val="0"/>
      </c:catAx>
      <c:valAx>
        <c:axId val="898355055"/>
        <c:scaling>
          <c:orientation val="minMax"/>
          <c:max val="4.5"/>
          <c:min val="0"/>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898354575"/>
        <c:crosses val="autoZero"/>
        <c:crossBetween val="between"/>
        <c:majorUnit val="1"/>
        <c:min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de-DE"/>
    </a:p>
  </c:txPr>
  <c:printSettings>
    <c:headerFooter/>
    <c:pageMargins b="0.75" l="0.25" r="0.25" t="0.75" header="0.3" footer="0.3"/>
    <c:pageSetup paperSize="9" orientation="portrait"/>
  </c:printSettings>
  <c:userShapes r:id="rId4"/>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0108265742121418"/>
          <c:y val="0.17634259259259263"/>
          <c:w val="0.51663562931708917"/>
          <c:h val="0.61498432487605714"/>
        </c:manualLayout>
      </c:layout>
      <c:barChart>
        <c:barDir val="col"/>
        <c:grouping val="stacked"/>
        <c:varyColors val="0"/>
        <c:ser>
          <c:idx val="0"/>
          <c:order val="0"/>
          <c:tx>
            <c:strRef>
              <c:f>'Antworten und Logik'!$B$85</c:f>
              <c:strCache>
                <c:ptCount val="1"/>
                <c:pt idx="0">
                  <c:v>Ungenügend</c:v>
                </c:pt>
              </c:strCache>
            </c:strRef>
          </c:tx>
          <c:spPr>
            <a:solidFill>
              <a:schemeClr val="accent1"/>
            </a:solidFill>
            <a:ln>
              <a:noFill/>
            </a:ln>
            <a:effectLst/>
          </c:spPr>
          <c:invertIfNegative val="0"/>
          <c:dPt>
            <c:idx val="0"/>
            <c:invertIfNegative val="0"/>
            <c:bubble3D val="0"/>
            <c:spPr>
              <a:solidFill>
                <a:srgbClr val="9A0064"/>
              </a:solidFill>
              <a:ln>
                <a:noFill/>
              </a:ln>
              <a:effectLst/>
            </c:spPr>
            <c:extLst>
              <c:ext xmlns:c16="http://schemas.microsoft.com/office/drawing/2014/chart" uri="{C3380CC4-5D6E-409C-BE32-E72D297353CC}">
                <c16:uniqueId val="{00000001-5826-414C-9F07-19FE29498D43}"/>
              </c:ext>
            </c:extLst>
          </c:dPt>
          <c:dPt>
            <c:idx val="1"/>
            <c:invertIfNegative val="0"/>
            <c:bubble3D val="0"/>
            <c:spPr>
              <a:noFill/>
              <a:ln>
                <a:noFill/>
              </a:ln>
              <a:effectLst/>
            </c:spPr>
            <c:extLst>
              <c:ext xmlns:c16="http://schemas.microsoft.com/office/drawing/2014/chart" uri="{C3380CC4-5D6E-409C-BE32-E72D297353CC}">
                <c16:uniqueId val="{00000008-5826-414C-9F07-19FE29498D43}"/>
              </c:ext>
            </c:extLst>
          </c:dPt>
          <c:cat>
            <c:strRef>
              <c:f>'Antworten und Logik'!$C$84:$D$84</c:f>
              <c:strCache>
                <c:ptCount val="2"/>
                <c:pt idx="1">
                  <c:v>Ihr Unternehmen</c:v>
                </c:pt>
              </c:strCache>
            </c:strRef>
          </c:cat>
          <c:val>
            <c:numRef>
              <c:f>'Antworten und Logik'!$C$85:$D$85</c:f>
              <c:numCache>
                <c:formatCode>General</c:formatCode>
                <c:ptCount val="2"/>
                <c:pt idx="0">
                  <c:v>1</c:v>
                </c:pt>
                <c:pt idx="1">
                  <c:v>0</c:v>
                </c:pt>
              </c:numCache>
            </c:numRef>
          </c:val>
          <c:extLst>
            <c:ext xmlns:c16="http://schemas.microsoft.com/office/drawing/2014/chart" uri="{C3380CC4-5D6E-409C-BE32-E72D297353CC}">
              <c16:uniqueId val="{00000002-5826-414C-9F07-19FE29498D43}"/>
            </c:ext>
          </c:extLst>
        </c:ser>
        <c:ser>
          <c:idx val="1"/>
          <c:order val="1"/>
          <c:tx>
            <c:strRef>
              <c:f>'Antworten und Logik'!$B$86</c:f>
              <c:strCache>
                <c:ptCount val="1"/>
                <c:pt idx="0">
                  <c:v>Genügend</c:v>
                </c:pt>
              </c:strCache>
            </c:strRef>
          </c:tx>
          <c:spPr>
            <a:solidFill>
              <a:schemeClr val="accent2"/>
            </a:solidFill>
            <a:ln>
              <a:noFill/>
            </a:ln>
            <a:effectLst/>
          </c:spPr>
          <c:invertIfNegative val="0"/>
          <c:dPt>
            <c:idx val="0"/>
            <c:invertIfNegative val="0"/>
            <c:bubble3D val="0"/>
            <c:spPr>
              <a:solidFill>
                <a:srgbClr val="DA1D53"/>
              </a:solidFill>
              <a:ln>
                <a:noFill/>
              </a:ln>
              <a:effectLst/>
            </c:spPr>
            <c:extLst>
              <c:ext xmlns:c16="http://schemas.microsoft.com/office/drawing/2014/chart" uri="{C3380CC4-5D6E-409C-BE32-E72D297353CC}">
                <c16:uniqueId val="{00000009-5826-414C-9F07-19FE29498D43}"/>
              </c:ext>
            </c:extLst>
          </c:dPt>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4-5826-414C-9F07-19FE29498D43}"/>
              </c:ext>
            </c:extLst>
          </c:dPt>
          <c:cat>
            <c:strRef>
              <c:f>'Antworten und Logik'!$C$84:$D$84</c:f>
              <c:strCache>
                <c:ptCount val="2"/>
                <c:pt idx="1">
                  <c:v>Ihr Unternehmen</c:v>
                </c:pt>
              </c:strCache>
            </c:strRef>
          </c:cat>
          <c:val>
            <c:numRef>
              <c:f>'Antworten und Logik'!$C$86:$D$86</c:f>
              <c:numCache>
                <c:formatCode>General</c:formatCode>
                <c:ptCount val="2"/>
                <c:pt idx="0">
                  <c:v>1</c:v>
                </c:pt>
                <c:pt idx="1">
                  <c:v>1</c:v>
                </c:pt>
              </c:numCache>
            </c:numRef>
          </c:val>
          <c:extLst>
            <c:ext xmlns:c16="http://schemas.microsoft.com/office/drawing/2014/chart" uri="{C3380CC4-5D6E-409C-BE32-E72D297353CC}">
              <c16:uniqueId val="{00000005-5826-414C-9F07-19FE29498D43}"/>
            </c:ext>
          </c:extLst>
        </c:ser>
        <c:ser>
          <c:idx val="2"/>
          <c:order val="2"/>
          <c:tx>
            <c:strRef>
              <c:f>'Antworten und Logik'!$B$87</c:f>
              <c:strCache>
                <c:ptCount val="1"/>
                <c:pt idx="0">
                  <c:v>Gut</c:v>
                </c:pt>
              </c:strCache>
            </c:strRef>
          </c:tx>
          <c:spPr>
            <a:solidFill>
              <a:srgbClr val="8CC63F"/>
            </a:solidFill>
            <a:ln>
              <a:noFill/>
            </a:ln>
            <a:effectLst/>
          </c:spPr>
          <c:invertIfNegative val="0"/>
          <c:cat>
            <c:strRef>
              <c:f>'Antworten und Logik'!$C$84:$D$84</c:f>
              <c:strCache>
                <c:ptCount val="2"/>
                <c:pt idx="1">
                  <c:v>Ihr Unternehmen</c:v>
                </c:pt>
              </c:strCache>
            </c:strRef>
          </c:cat>
          <c:val>
            <c:numRef>
              <c:f>'Antworten und Logik'!$C$87:$D$87</c:f>
              <c:numCache>
                <c:formatCode>General</c:formatCode>
                <c:ptCount val="2"/>
                <c:pt idx="0">
                  <c:v>1</c:v>
                </c:pt>
              </c:numCache>
            </c:numRef>
          </c:val>
          <c:extLst>
            <c:ext xmlns:c16="http://schemas.microsoft.com/office/drawing/2014/chart" uri="{C3380CC4-5D6E-409C-BE32-E72D297353CC}">
              <c16:uniqueId val="{00000006-5826-414C-9F07-19FE29498D43}"/>
            </c:ext>
          </c:extLst>
        </c:ser>
        <c:ser>
          <c:idx val="3"/>
          <c:order val="3"/>
          <c:tx>
            <c:strRef>
              <c:f>'Antworten und Logik'!$B$88</c:f>
              <c:strCache>
                <c:ptCount val="1"/>
                <c:pt idx="0">
                  <c:v>Sehr gut</c:v>
                </c:pt>
              </c:strCache>
            </c:strRef>
          </c:tx>
          <c:spPr>
            <a:solidFill>
              <a:srgbClr val="007932"/>
            </a:solidFill>
            <a:ln>
              <a:noFill/>
            </a:ln>
            <a:effectLst/>
          </c:spPr>
          <c:invertIfNegative val="0"/>
          <c:cat>
            <c:strRef>
              <c:f>'Antworten und Logik'!$C$84:$D$84</c:f>
              <c:strCache>
                <c:ptCount val="2"/>
                <c:pt idx="1">
                  <c:v>Ihr Unternehmen</c:v>
                </c:pt>
              </c:strCache>
            </c:strRef>
          </c:cat>
          <c:val>
            <c:numRef>
              <c:f>'Antworten und Logik'!$C$88:$D$88</c:f>
              <c:numCache>
                <c:formatCode>General</c:formatCode>
                <c:ptCount val="2"/>
                <c:pt idx="0">
                  <c:v>1</c:v>
                </c:pt>
              </c:numCache>
            </c:numRef>
          </c:val>
          <c:extLst>
            <c:ext xmlns:c16="http://schemas.microsoft.com/office/drawing/2014/chart" uri="{C3380CC4-5D6E-409C-BE32-E72D297353CC}">
              <c16:uniqueId val="{00000007-5826-414C-9F07-19FE29498D43}"/>
            </c:ext>
          </c:extLst>
        </c:ser>
        <c:dLbls>
          <c:showLegendKey val="0"/>
          <c:showVal val="0"/>
          <c:showCatName val="0"/>
          <c:showSerName val="0"/>
          <c:showPercent val="0"/>
          <c:showBubbleSize val="0"/>
        </c:dLbls>
        <c:gapWidth val="100"/>
        <c:overlap val="100"/>
        <c:axId val="898354575"/>
        <c:axId val="898355055"/>
      </c:barChart>
      <c:catAx>
        <c:axId val="8983545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de-DE"/>
          </a:p>
        </c:txPr>
        <c:crossAx val="898355055"/>
        <c:crosses val="autoZero"/>
        <c:auto val="1"/>
        <c:lblAlgn val="ctr"/>
        <c:lblOffset val="100"/>
        <c:noMultiLvlLbl val="0"/>
      </c:catAx>
      <c:valAx>
        <c:axId val="898355055"/>
        <c:scaling>
          <c:orientation val="minMax"/>
          <c:max val="4.5"/>
          <c:min val="0"/>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898354575"/>
        <c:crosses val="autoZero"/>
        <c:crossBetween val="between"/>
        <c:majorUnit val="1"/>
        <c:min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de-DE"/>
    </a:p>
  </c:txPr>
  <c:printSettings>
    <c:headerFooter/>
    <c:pageMargins b="0.75" l="0.25" r="0.25" t="0.75" header="0.3" footer="0.3"/>
    <c:pageSetup paperSize="9" orientation="portrait"/>
  </c:printSettings>
  <c:userShapes r:id="rId4"/>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0108265742121418"/>
          <c:y val="0.17634259259259263"/>
          <c:w val="0.51663562931708917"/>
          <c:h val="0.61498432487605714"/>
        </c:manualLayout>
      </c:layout>
      <c:barChart>
        <c:barDir val="col"/>
        <c:grouping val="stacked"/>
        <c:varyColors val="0"/>
        <c:ser>
          <c:idx val="0"/>
          <c:order val="0"/>
          <c:tx>
            <c:strRef>
              <c:f>'Antworten und Logik'!$B$125</c:f>
              <c:strCache>
                <c:ptCount val="1"/>
                <c:pt idx="0">
                  <c:v>Ungenügend</c:v>
                </c:pt>
              </c:strCache>
            </c:strRef>
          </c:tx>
          <c:spPr>
            <a:solidFill>
              <a:schemeClr val="accent1"/>
            </a:solidFill>
            <a:ln>
              <a:noFill/>
            </a:ln>
            <a:effectLst/>
          </c:spPr>
          <c:invertIfNegative val="0"/>
          <c:dPt>
            <c:idx val="0"/>
            <c:invertIfNegative val="0"/>
            <c:bubble3D val="0"/>
            <c:spPr>
              <a:solidFill>
                <a:srgbClr val="9A0064"/>
              </a:solidFill>
              <a:ln>
                <a:noFill/>
              </a:ln>
              <a:effectLst/>
            </c:spPr>
            <c:extLst>
              <c:ext xmlns:c16="http://schemas.microsoft.com/office/drawing/2014/chart" uri="{C3380CC4-5D6E-409C-BE32-E72D297353CC}">
                <c16:uniqueId val="{00000008-3D31-4F7F-9B6C-592F4F38B02E}"/>
              </c:ext>
            </c:extLst>
          </c:dPt>
          <c:dPt>
            <c:idx val="1"/>
            <c:invertIfNegative val="0"/>
            <c:bubble3D val="0"/>
            <c:spPr>
              <a:noFill/>
              <a:ln>
                <a:noFill/>
              </a:ln>
              <a:effectLst/>
            </c:spPr>
            <c:extLst>
              <c:ext xmlns:c16="http://schemas.microsoft.com/office/drawing/2014/chart" uri="{C3380CC4-5D6E-409C-BE32-E72D297353CC}">
                <c16:uniqueId val="{00000004-3D31-4F7F-9B6C-592F4F38B02E}"/>
              </c:ext>
            </c:extLst>
          </c:dPt>
          <c:cat>
            <c:strRef>
              <c:f>'Antworten und Logik'!$C$124:$D$124</c:f>
              <c:strCache>
                <c:ptCount val="2"/>
                <c:pt idx="1">
                  <c:v>Ihr Unternehmen</c:v>
                </c:pt>
              </c:strCache>
            </c:strRef>
          </c:cat>
          <c:val>
            <c:numRef>
              <c:f>'Antworten und Logik'!$C$125:$D$125</c:f>
              <c:numCache>
                <c:formatCode>General</c:formatCode>
                <c:ptCount val="2"/>
                <c:pt idx="0">
                  <c:v>1</c:v>
                </c:pt>
                <c:pt idx="1">
                  <c:v>0</c:v>
                </c:pt>
              </c:numCache>
            </c:numRef>
          </c:val>
          <c:extLst>
            <c:ext xmlns:c16="http://schemas.microsoft.com/office/drawing/2014/chart" uri="{C3380CC4-5D6E-409C-BE32-E72D297353CC}">
              <c16:uniqueId val="{00000000-3D31-4F7F-9B6C-592F4F38B02E}"/>
            </c:ext>
          </c:extLst>
        </c:ser>
        <c:ser>
          <c:idx val="1"/>
          <c:order val="1"/>
          <c:tx>
            <c:strRef>
              <c:f>'Antworten und Logik'!$B$126</c:f>
              <c:strCache>
                <c:ptCount val="1"/>
                <c:pt idx="0">
                  <c:v>Genügend</c:v>
                </c:pt>
              </c:strCache>
            </c:strRef>
          </c:tx>
          <c:spPr>
            <a:solidFill>
              <a:schemeClr val="accent2"/>
            </a:solidFill>
            <a:ln>
              <a:noFill/>
            </a:ln>
            <a:effectLst/>
          </c:spPr>
          <c:invertIfNegative val="0"/>
          <c:dPt>
            <c:idx val="0"/>
            <c:invertIfNegative val="0"/>
            <c:bubble3D val="0"/>
            <c:spPr>
              <a:solidFill>
                <a:srgbClr val="DA1D53"/>
              </a:solidFill>
              <a:ln>
                <a:noFill/>
              </a:ln>
              <a:effectLst/>
            </c:spPr>
            <c:extLst>
              <c:ext xmlns:c16="http://schemas.microsoft.com/office/drawing/2014/chart" uri="{C3380CC4-5D6E-409C-BE32-E72D297353CC}">
                <c16:uniqueId val="{00000007-3D31-4F7F-9B6C-592F4F38B02E}"/>
              </c:ext>
            </c:extLst>
          </c:dPt>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5-3D31-4F7F-9B6C-592F4F38B02E}"/>
              </c:ext>
            </c:extLst>
          </c:dPt>
          <c:cat>
            <c:strRef>
              <c:f>'Antworten und Logik'!$C$124:$D$124</c:f>
              <c:strCache>
                <c:ptCount val="2"/>
                <c:pt idx="1">
                  <c:v>Ihr Unternehmen</c:v>
                </c:pt>
              </c:strCache>
            </c:strRef>
          </c:cat>
          <c:val>
            <c:numRef>
              <c:f>'Antworten und Logik'!$C$126:$D$126</c:f>
              <c:numCache>
                <c:formatCode>General</c:formatCode>
                <c:ptCount val="2"/>
                <c:pt idx="0">
                  <c:v>1</c:v>
                </c:pt>
                <c:pt idx="1">
                  <c:v>1</c:v>
                </c:pt>
              </c:numCache>
            </c:numRef>
          </c:val>
          <c:extLst>
            <c:ext xmlns:c16="http://schemas.microsoft.com/office/drawing/2014/chart" uri="{C3380CC4-5D6E-409C-BE32-E72D297353CC}">
              <c16:uniqueId val="{00000001-3D31-4F7F-9B6C-592F4F38B02E}"/>
            </c:ext>
          </c:extLst>
        </c:ser>
        <c:ser>
          <c:idx val="2"/>
          <c:order val="2"/>
          <c:tx>
            <c:strRef>
              <c:f>'Antworten und Logik'!$B$127</c:f>
              <c:strCache>
                <c:ptCount val="1"/>
                <c:pt idx="0">
                  <c:v>Gut</c:v>
                </c:pt>
              </c:strCache>
            </c:strRef>
          </c:tx>
          <c:spPr>
            <a:solidFill>
              <a:srgbClr val="8CC63F"/>
            </a:solidFill>
            <a:ln>
              <a:noFill/>
            </a:ln>
            <a:effectLst/>
          </c:spPr>
          <c:invertIfNegative val="0"/>
          <c:cat>
            <c:strRef>
              <c:f>'Antworten und Logik'!$C$124:$D$124</c:f>
              <c:strCache>
                <c:ptCount val="2"/>
                <c:pt idx="1">
                  <c:v>Ihr Unternehmen</c:v>
                </c:pt>
              </c:strCache>
            </c:strRef>
          </c:cat>
          <c:val>
            <c:numRef>
              <c:f>'Antworten und Logik'!$C$127:$D$127</c:f>
              <c:numCache>
                <c:formatCode>General</c:formatCode>
                <c:ptCount val="2"/>
                <c:pt idx="0">
                  <c:v>1</c:v>
                </c:pt>
              </c:numCache>
            </c:numRef>
          </c:val>
          <c:extLst>
            <c:ext xmlns:c16="http://schemas.microsoft.com/office/drawing/2014/chart" uri="{C3380CC4-5D6E-409C-BE32-E72D297353CC}">
              <c16:uniqueId val="{00000002-3D31-4F7F-9B6C-592F4F38B02E}"/>
            </c:ext>
          </c:extLst>
        </c:ser>
        <c:ser>
          <c:idx val="3"/>
          <c:order val="3"/>
          <c:tx>
            <c:strRef>
              <c:f>'Antworten und Logik'!$B$128</c:f>
              <c:strCache>
                <c:ptCount val="1"/>
                <c:pt idx="0">
                  <c:v>Sehr gut</c:v>
                </c:pt>
              </c:strCache>
            </c:strRef>
          </c:tx>
          <c:spPr>
            <a:solidFill>
              <a:schemeClr val="accent4"/>
            </a:solidFill>
            <a:ln>
              <a:noFill/>
            </a:ln>
            <a:effectLst/>
          </c:spPr>
          <c:invertIfNegative val="0"/>
          <c:dPt>
            <c:idx val="0"/>
            <c:invertIfNegative val="0"/>
            <c:bubble3D val="0"/>
            <c:spPr>
              <a:solidFill>
                <a:srgbClr val="007932"/>
              </a:solidFill>
              <a:ln>
                <a:noFill/>
              </a:ln>
              <a:effectLst/>
            </c:spPr>
            <c:extLst>
              <c:ext xmlns:c16="http://schemas.microsoft.com/office/drawing/2014/chart" uri="{C3380CC4-5D6E-409C-BE32-E72D297353CC}">
                <c16:uniqueId val="{00000006-3D31-4F7F-9B6C-592F4F38B02E}"/>
              </c:ext>
            </c:extLst>
          </c:dPt>
          <c:cat>
            <c:strRef>
              <c:f>'Antworten und Logik'!$C$124:$D$124</c:f>
              <c:strCache>
                <c:ptCount val="2"/>
                <c:pt idx="1">
                  <c:v>Ihr Unternehmen</c:v>
                </c:pt>
              </c:strCache>
            </c:strRef>
          </c:cat>
          <c:val>
            <c:numRef>
              <c:f>'Antworten und Logik'!$C$128:$D$128</c:f>
              <c:numCache>
                <c:formatCode>General</c:formatCode>
                <c:ptCount val="2"/>
                <c:pt idx="0">
                  <c:v>1</c:v>
                </c:pt>
              </c:numCache>
            </c:numRef>
          </c:val>
          <c:extLst>
            <c:ext xmlns:c16="http://schemas.microsoft.com/office/drawing/2014/chart" uri="{C3380CC4-5D6E-409C-BE32-E72D297353CC}">
              <c16:uniqueId val="{00000003-3D31-4F7F-9B6C-592F4F38B02E}"/>
            </c:ext>
          </c:extLst>
        </c:ser>
        <c:dLbls>
          <c:showLegendKey val="0"/>
          <c:showVal val="0"/>
          <c:showCatName val="0"/>
          <c:showSerName val="0"/>
          <c:showPercent val="0"/>
          <c:showBubbleSize val="0"/>
        </c:dLbls>
        <c:gapWidth val="100"/>
        <c:overlap val="100"/>
        <c:axId val="898354575"/>
        <c:axId val="898355055"/>
      </c:barChart>
      <c:catAx>
        <c:axId val="8983545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de-DE"/>
          </a:p>
        </c:txPr>
        <c:crossAx val="898355055"/>
        <c:crosses val="autoZero"/>
        <c:auto val="1"/>
        <c:lblAlgn val="ctr"/>
        <c:lblOffset val="100"/>
        <c:noMultiLvlLbl val="0"/>
      </c:catAx>
      <c:valAx>
        <c:axId val="898355055"/>
        <c:scaling>
          <c:orientation val="minMax"/>
          <c:max val="4.5"/>
          <c:min val="0"/>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898354575"/>
        <c:crosses val="autoZero"/>
        <c:crossBetween val="between"/>
        <c:majorUnit val="1"/>
        <c:min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de-DE"/>
    </a:p>
  </c:txPr>
  <c:printSettings>
    <c:headerFooter/>
    <c:pageMargins b="0.75" l="0.25" r="0.25" t="0.75" header="0.3" footer="0.3"/>
    <c:pageSetup paperSize="9" orientation="portrait"/>
  </c:printSettings>
  <c:userShapes r:id="rId4"/>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0108265742121418"/>
          <c:y val="0.17634259259259263"/>
          <c:w val="0.51663562931708917"/>
          <c:h val="0.61498432487605714"/>
        </c:manualLayout>
      </c:layout>
      <c:barChart>
        <c:barDir val="col"/>
        <c:grouping val="stacked"/>
        <c:varyColors val="0"/>
        <c:ser>
          <c:idx val="0"/>
          <c:order val="0"/>
          <c:tx>
            <c:strRef>
              <c:f>'Antworten und Logik'!$B$164</c:f>
              <c:strCache>
                <c:ptCount val="1"/>
                <c:pt idx="0">
                  <c:v>Ungenügend</c:v>
                </c:pt>
              </c:strCache>
            </c:strRef>
          </c:tx>
          <c:spPr>
            <a:solidFill>
              <a:schemeClr val="accent1"/>
            </a:solidFill>
            <a:ln>
              <a:noFill/>
            </a:ln>
            <a:effectLst/>
          </c:spPr>
          <c:invertIfNegative val="0"/>
          <c:dPt>
            <c:idx val="0"/>
            <c:invertIfNegative val="0"/>
            <c:bubble3D val="0"/>
            <c:spPr>
              <a:solidFill>
                <a:srgbClr val="9A0064"/>
              </a:solidFill>
              <a:ln>
                <a:noFill/>
              </a:ln>
              <a:effectLst/>
            </c:spPr>
            <c:extLst>
              <c:ext xmlns:c16="http://schemas.microsoft.com/office/drawing/2014/chart" uri="{C3380CC4-5D6E-409C-BE32-E72D297353CC}">
                <c16:uniqueId val="{00000008-1344-4E1D-9FBC-A6512BD597A0}"/>
              </c:ext>
            </c:extLst>
          </c:dPt>
          <c:dPt>
            <c:idx val="1"/>
            <c:invertIfNegative val="0"/>
            <c:bubble3D val="0"/>
            <c:spPr>
              <a:noFill/>
              <a:ln>
                <a:noFill/>
              </a:ln>
              <a:effectLst/>
            </c:spPr>
            <c:extLst>
              <c:ext xmlns:c16="http://schemas.microsoft.com/office/drawing/2014/chart" uri="{C3380CC4-5D6E-409C-BE32-E72D297353CC}">
                <c16:uniqueId val="{00000004-1344-4E1D-9FBC-A6512BD597A0}"/>
              </c:ext>
            </c:extLst>
          </c:dPt>
          <c:cat>
            <c:strRef>
              <c:f>'Antworten und Logik'!$C$163:$D$163</c:f>
              <c:strCache>
                <c:ptCount val="2"/>
                <c:pt idx="1">
                  <c:v>Ihr Unternehmen</c:v>
                </c:pt>
              </c:strCache>
            </c:strRef>
          </c:cat>
          <c:val>
            <c:numRef>
              <c:f>'Antworten und Logik'!$C$164:$D$164</c:f>
              <c:numCache>
                <c:formatCode>General</c:formatCode>
                <c:ptCount val="2"/>
                <c:pt idx="0">
                  <c:v>1</c:v>
                </c:pt>
                <c:pt idx="1">
                  <c:v>0</c:v>
                </c:pt>
              </c:numCache>
            </c:numRef>
          </c:val>
          <c:extLst>
            <c:ext xmlns:c16="http://schemas.microsoft.com/office/drawing/2014/chart" uri="{C3380CC4-5D6E-409C-BE32-E72D297353CC}">
              <c16:uniqueId val="{00000000-1344-4E1D-9FBC-A6512BD597A0}"/>
            </c:ext>
          </c:extLst>
        </c:ser>
        <c:ser>
          <c:idx val="1"/>
          <c:order val="1"/>
          <c:tx>
            <c:strRef>
              <c:f>'Antworten und Logik'!$B$165</c:f>
              <c:strCache>
                <c:ptCount val="1"/>
                <c:pt idx="0">
                  <c:v>Genügend</c:v>
                </c:pt>
              </c:strCache>
            </c:strRef>
          </c:tx>
          <c:spPr>
            <a:solidFill>
              <a:schemeClr val="accent2"/>
            </a:solidFill>
            <a:ln>
              <a:noFill/>
            </a:ln>
            <a:effectLst/>
          </c:spPr>
          <c:invertIfNegative val="0"/>
          <c:dPt>
            <c:idx val="0"/>
            <c:invertIfNegative val="0"/>
            <c:bubble3D val="0"/>
            <c:spPr>
              <a:solidFill>
                <a:srgbClr val="DA1D53"/>
              </a:solidFill>
              <a:ln>
                <a:noFill/>
              </a:ln>
              <a:effectLst/>
            </c:spPr>
            <c:extLst>
              <c:ext xmlns:c16="http://schemas.microsoft.com/office/drawing/2014/chart" uri="{C3380CC4-5D6E-409C-BE32-E72D297353CC}">
                <c16:uniqueId val="{00000007-1344-4E1D-9FBC-A6512BD597A0}"/>
              </c:ext>
            </c:extLst>
          </c:dPt>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5-1344-4E1D-9FBC-A6512BD597A0}"/>
              </c:ext>
            </c:extLst>
          </c:dPt>
          <c:cat>
            <c:strRef>
              <c:f>'Antworten und Logik'!$C$163:$D$163</c:f>
              <c:strCache>
                <c:ptCount val="2"/>
                <c:pt idx="1">
                  <c:v>Ihr Unternehmen</c:v>
                </c:pt>
              </c:strCache>
            </c:strRef>
          </c:cat>
          <c:val>
            <c:numRef>
              <c:f>'Antworten und Logik'!$C$165:$D$165</c:f>
              <c:numCache>
                <c:formatCode>General</c:formatCode>
                <c:ptCount val="2"/>
                <c:pt idx="0">
                  <c:v>1</c:v>
                </c:pt>
                <c:pt idx="1">
                  <c:v>1</c:v>
                </c:pt>
              </c:numCache>
            </c:numRef>
          </c:val>
          <c:extLst>
            <c:ext xmlns:c16="http://schemas.microsoft.com/office/drawing/2014/chart" uri="{C3380CC4-5D6E-409C-BE32-E72D297353CC}">
              <c16:uniqueId val="{00000001-1344-4E1D-9FBC-A6512BD597A0}"/>
            </c:ext>
          </c:extLst>
        </c:ser>
        <c:ser>
          <c:idx val="2"/>
          <c:order val="2"/>
          <c:tx>
            <c:strRef>
              <c:f>'Antworten und Logik'!$B$166</c:f>
              <c:strCache>
                <c:ptCount val="1"/>
                <c:pt idx="0">
                  <c:v>Gut</c:v>
                </c:pt>
              </c:strCache>
            </c:strRef>
          </c:tx>
          <c:spPr>
            <a:solidFill>
              <a:srgbClr val="8CC63F"/>
            </a:solidFill>
            <a:ln>
              <a:noFill/>
            </a:ln>
            <a:effectLst/>
          </c:spPr>
          <c:invertIfNegative val="0"/>
          <c:cat>
            <c:strRef>
              <c:f>'Antworten und Logik'!$C$163:$D$163</c:f>
              <c:strCache>
                <c:ptCount val="2"/>
                <c:pt idx="1">
                  <c:v>Ihr Unternehmen</c:v>
                </c:pt>
              </c:strCache>
            </c:strRef>
          </c:cat>
          <c:val>
            <c:numRef>
              <c:f>'Antworten und Logik'!$C$166:$D$166</c:f>
              <c:numCache>
                <c:formatCode>General</c:formatCode>
                <c:ptCount val="2"/>
                <c:pt idx="0">
                  <c:v>1</c:v>
                </c:pt>
              </c:numCache>
            </c:numRef>
          </c:val>
          <c:extLst>
            <c:ext xmlns:c16="http://schemas.microsoft.com/office/drawing/2014/chart" uri="{C3380CC4-5D6E-409C-BE32-E72D297353CC}">
              <c16:uniqueId val="{00000002-1344-4E1D-9FBC-A6512BD597A0}"/>
            </c:ext>
          </c:extLst>
        </c:ser>
        <c:ser>
          <c:idx val="3"/>
          <c:order val="3"/>
          <c:tx>
            <c:strRef>
              <c:f>'Antworten und Logik'!$B$167</c:f>
              <c:strCache>
                <c:ptCount val="1"/>
                <c:pt idx="0">
                  <c:v>Sehr gut</c:v>
                </c:pt>
              </c:strCache>
            </c:strRef>
          </c:tx>
          <c:spPr>
            <a:solidFill>
              <a:schemeClr val="accent4"/>
            </a:solidFill>
            <a:ln>
              <a:noFill/>
            </a:ln>
            <a:effectLst/>
          </c:spPr>
          <c:invertIfNegative val="0"/>
          <c:dPt>
            <c:idx val="0"/>
            <c:invertIfNegative val="0"/>
            <c:bubble3D val="0"/>
            <c:spPr>
              <a:solidFill>
                <a:srgbClr val="007932"/>
              </a:solidFill>
              <a:ln>
                <a:noFill/>
              </a:ln>
              <a:effectLst/>
            </c:spPr>
            <c:extLst>
              <c:ext xmlns:c16="http://schemas.microsoft.com/office/drawing/2014/chart" uri="{C3380CC4-5D6E-409C-BE32-E72D297353CC}">
                <c16:uniqueId val="{00000006-1344-4E1D-9FBC-A6512BD597A0}"/>
              </c:ext>
            </c:extLst>
          </c:dPt>
          <c:cat>
            <c:strRef>
              <c:f>'Antworten und Logik'!$C$163:$D$163</c:f>
              <c:strCache>
                <c:ptCount val="2"/>
                <c:pt idx="1">
                  <c:v>Ihr Unternehmen</c:v>
                </c:pt>
              </c:strCache>
            </c:strRef>
          </c:cat>
          <c:val>
            <c:numRef>
              <c:f>'Antworten und Logik'!$C$167:$D$167</c:f>
              <c:numCache>
                <c:formatCode>General</c:formatCode>
                <c:ptCount val="2"/>
                <c:pt idx="0">
                  <c:v>1</c:v>
                </c:pt>
              </c:numCache>
            </c:numRef>
          </c:val>
          <c:extLst>
            <c:ext xmlns:c16="http://schemas.microsoft.com/office/drawing/2014/chart" uri="{C3380CC4-5D6E-409C-BE32-E72D297353CC}">
              <c16:uniqueId val="{00000003-1344-4E1D-9FBC-A6512BD597A0}"/>
            </c:ext>
          </c:extLst>
        </c:ser>
        <c:dLbls>
          <c:showLegendKey val="0"/>
          <c:showVal val="0"/>
          <c:showCatName val="0"/>
          <c:showSerName val="0"/>
          <c:showPercent val="0"/>
          <c:showBubbleSize val="0"/>
        </c:dLbls>
        <c:gapWidth val="100"/>
        <c:overlap val="100"/>
        <c:axId val="898354575"/>
        <c:axId val="898355055"/>
      </c:barChart>
      <c:catAx>
        <c:axId val="8983545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de-DE"/>
          </a:p>
        </c:txPr>
        <c:crossAx val="898355055"/>
        <c:crosses val="autoZero"/>
        <c:auto val="1"/>
        <c:lblAlgn val="ctr"/>
        <c:lblOffset val="100"/>
        <c:noMultiLvlLbl val="0"/>
      </c:catAx>
      <c:valAx>
        <c:axId val="898355055"/>
        <c:scaling>
          <c:orientation val="minMax"/>
          <c:max val="4.5"/>
          <c:min val="0"/>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898354575"/>
        <c:crosses val="autoZero"/>
        <c:crossBetween val="between"/>
        <c:majorUnit val="1"/>
        <c:min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de-DE"/>
    </a:p>
  </c:txPr>
  <c:printSettings>
    <c:headerFooter/>
    <c:pageMargins b="0.75" l="0.25" r="0.25" t="0.75" header="0.3" footer="0.3"/>
    <c:pageSetup paperSize="9" orientation="portrait"/>
  </c:printSettings>
  <c:userShapes r:id="rId4"/>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5038163494999938"/>
          <c:y val="6.4052835000514799E-2"/>
          <c:w val="0.68698145081652628"/>
          <c:h val="0.45702727404132815"/>
        </c:manualLayout>
      </c:layout>
      <c:barChart>
        <c:barDir val="col"/>
        <c:grouping val="stacked"/>
        <c:varyColors val="0"/>
        <c:ser>
          <c:idx val="0"/>
          <c:order val="0"/>
          <c:tx>
            <c:strRef>
              <c:f>'Antworten und Logik'!$B$179</c:f>
              <c:strCache>
                <c:ptCount val="1"/>
                <c:pt idx="0">
                  <c:v>Ungenügend</c:v>
                </c:pt>
              </c:strCache>
            </c:strRef>
          </c:tx>
          <c:spPr>
            <a:solidFill>
              <a:srgbClr val="9A0064"/>
            </a:solidFill>
            <a:ln>
              <a:noFill/>
            </a:ln>
            <a:effectLst/>
          </c:spPr>
          <c:invertIfNegative val="0"/>
          <c:dPt>
            <c:idx val="1"/>
            <c:invertIfNegative val="0"/>
            <c:bubble3D val="0"/>
            <c:spPr>
              <a:noFill/>
              <a:ln>
                <a:noFill/>
              </a:ln>
              <a:effectLst/>
            </c:spPr>
            <c:extLst>
              <c:ext xmlns:c16="http://schemas.microsoft.com/office/drawing/2014/chart" uri="{C3380CC4-5D6E-409C-BE32-E72D297353CC}">
                <c16:uniqueId val="{00000003-C630-4842-858F-E668692B9E7A}"/>
              </c:ext>
            </c:extLst>
          </c:dPt>
          <c:dPt>
            <c:idx val="2"/>
            <c:invertIfNegative val="0"/>
            <c:bubble3D val="0"/>
            <c:spPr>
              <a:noFill/>
              <a:ln>
                <a:noFill/>
              </a:ln>
              <a:effectLst/>
            </c:spPr>
            <c:extLst>
              <c:ext xmlns:c16="http://schemas.microsoft.com/office/drawing/2014/chart" uri="{C3380CC4-5D6E-409C-BE32-E72D297353CC}">
                <c16:uniqueId val="{0000000E-C630-4842-858F-E668692B9E7A}"/>
              </c:ext>
            </c:extLst>
          </c:dPt>
          <c:dPt>
            <c:idx val="3"/>
            <c:invertIfNegative val="0"/>
            <c:bubble3D val="0"/>
            <c:spPr>
              <a:noFill/>
              <a:ln>
                <a:noFill/>
              </a:ln>
              <a:effectLst/>
            </c:spPr>
            <c:extLst>
              <c:ext xmlns:c16="http://schemas.microsoft.com/office/drawing/2014/chart" uri="{C3380CC4-5D6E-409C-BE32-E72D297353CC}">
                <c16:uniqueId val="{0000000F-C630-4842-858F-E668692B9E7A}"/>
              </c:ext>
            </c:extLst>
          </c:dPt>
          <c:dPt>
            <c:idx val="4"/>
            <c:invertIfNegative val="0"/>
            <c:bubble3D val="0"/>
            <c:spPr>
              <a:noFill/>
              <a:ln>
                <a:noFill/>
              </a:ln>
              <a:effectLst/>
            </c:spPr>
            <c:extLst>
              <c:ext xmlns:c16="http://schemas.microsoft.com/office/drawing/2014/chart" uri="{C3380CC4-5D6E-409C-BE32-E72D297353CC}">
                <c16:uniqueId val="{00000010-C630-4842-858F-E668692B9E7A}"/>
              </c:ext>
            </c:extLst>
          </c:dPt>
          <c:cat>
            <c:multiLvlStrRef>
              <c:f>'Antworten und Logik'!$C$177:$G$178</c:f>
              <c:multiLvlStrCache>
                <c:ptCount val="5"/>
                <c:lvl>
                  <c:pt idx="1">
                    <c:v>Treibhausgasbilanz</c:v>
                  </c:pt>
                  <c:pt idx="2">
                    <c:v>Klimaziele</c:v>
                  </c:pt>
                  <c:pt idx="3">
                    <c:v>Klimafinanzierung</c:v>
                  </c:pt>
                  <c:pt idx="4">
                    <c:v>Klimaadvocacy</c:v>
                  </c:pt>
                </c:lvl>
                <c:lvl>
                  <c:pt idx="1">
                    <c:v>Ihr Unternehmen</c:v>
                  </c:pt>
                </c:lvl>
              </c:multiLvlStrCache>
            </c:multiLvlStrRef>
          </c:cat>
          <c:val>
            <c:numRef>
              <c:f>'Antworten und Logik'!$C$179:$G$179</c:f>
              <c:numCache>
                <c:formatCode>General</c:formatCode>
                <c:ptCount val="5"/>
                <c:pt idx="0">
                  <c:v>1</c:v>
                </c:pt>
                <c:pt idx="1">
                  <c:v>0</c:v>
                </c:pt>
                <c:pt idx="2">
                  <c:v>0</c:v>
                </c:pt>
                <c:pt idx="3">
                  <c:v>0</c:v>
                </c:pt>
                <c:pt idx="4">
                  <c:v>0</c:v>
                </c:pt>
              </c:numCache>
            </c:numRef>
          </c:val>
          <c:extLst>
            <c:ext xmlns:c16="http://schemas.microsoft.com/office/drawing/2014/chart" uri="{C3380CC4-5D6E-409C-BE32-E72D297353CC}">
              <c16:uniqueId val="{00000004-C630-4842-858F-E668692B9E7A}"/>
            </c:ext>
          </c:extLst>
        </c:ser>
        <c:ser>
          <c:idx val="1"/>
          <c:order val="1"/>
          <c:tx>
            <c:strRef>
              <c:f>'Antworten und Logik'!$B$180</c:f>
              <c:strCache>
                <c:ptCount val="1"/>
                <c:pt idx="0">
                  <c:v>Genügend</c:v>
                </c:pt>
              </c:strCache>
            </c:strRef>
          </c:tx>
          <c:spPr>
            <a:solidFill>
              <a:srgbClr val="DA1D53"/>
            </a:solidFill>
            <a:ln>
              <a:noFill/>
            </a:ln>
            <a:effectLst/>
          </c:spPr>
          <c:invertIfNegative val="0"/>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8-C630-4842-858F-E668692B9E7A}"/>
              </c:ext>
            </c:extLst>
          </c:dPt>
          <c:dPt>
            <c:idx val="2"/>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11-C630-4842-858F-E668692B9E7A}"/>
              </c:ext>
            </c:extLst>
          </c:dPt>
          <c:dPt>
            <c:idx val="3"/>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12-C630-4842-858F-E668692B9E7A}"/>
              </c:ext>
            </c:extLst>
          </c:dPt>
          <c:dPt>
            <c:idx val="4"/>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13-C630-4842-858F-E668692B9E7A}"/>
              </c:ext>
            </c:extLst>
          </c:dPt>
          <c:cat>
            <c:multiLvlStrRef>
              <c:f>'Antworten und Logik'!$C$177:$G$178</c:f>
              <c:multiLvlStrCache>
                <c:ptCount val="5"/>
                <c:lvl>
                  <c:pt idx="1">
                    <c:v>Treibhausgasbilanz</c:v>
                  </c:pt>
                  <c:pt idx="2">
                    <c:v>Klimaziele</c:v>
                  </c:pt>
                  <c:pt idx="3">
                    <c:v>Klimafinanzierung</c:v>
                  </c:pt>
                  <c:pt idx="4">
                    <c:v>Klimaadvocacy</c:v>
                  </c:pt>
                </c:lvl>
                <c:lvl>
                  <c:pt idx="1">
                    <c:v>Ihr Unternehmen</c:v>
                  </c:pt>
                </c:lvl>
              </c:multiLvlStrCache>
            </c:multiLvlStrRef>
          </c:cat>
          <c:val>
            <c:numRef>
              <c:f>'Antworten und Logik'!$C$180:$G$180</c:f>
              <c:numCache>
                <c:formatCode>General</c:formatCode>
                <c:ptCount val="5"/>
                <c:pt idx="0">
                  <c:v>1</c:v>
                </c:pt>
                <c:pt idx="1">
                  <c:v>1</c:v>
                </c:pt>
                <c:pt idx="2">
                  <c:v>1</c:v>
                </c:pt>
                <c:pt idx="3">
                  <c:v>1</c:v>
                </c:pt>
                <c:pt idx="4">
                  <c:v>1</c:v>
                </c:pt>
              </c:numCache>
            </c:numRef>
          </c:val>
          <c:extLst>
            <c:ext xmlns:c16="http://schemas.microsoft.com/office/drawing/2014/chart" uri="{C3380CC4-5D6E-409C-BE32-E72D297353CC}">
              <c16:uniqueId val="{00000009-C630-4842-858F-E668692B9E7A}"/>
            </c:ext>
          </c:extLst>
        </c:ser>
        <c:ser>
          <c:idx val="2"/>
          <c:order val="2"/>
          <c:tx>
            <c:strRef>
              <c:f>'Antworten und Logik'!$B$181</c:f>
              <c:strCache>
                <c:ptCount val="1"/>
                <c:pt idx="0">
                  <c:v>Gut</c:v>
                </c:pt>
              </c:strCache>
            </c:strRef>
          </c:tx>
          <c:spPr>
            <a:solidFill>
              <a:srgbClr val="8CC63F"/>
            </a:solidFill>
            <a:ln>
              <a:noFill/>
            </a:ln>
            <a:effectLst/>
          </c:spPr>
          <c:invertIfNegative val="0"/>
          <c:cat>
            <c:multiLvlStrRef>
              <c:f>'Antworten und Logik'!$C$177:$G$178</c:f>
              <c:multiLvlStrCache>
                <c:ptCount val="5"/>
                <c:lvl>
                  <c:pt idx="1">
                    <c:v>Treibhausgasbilanz</c:v>
                  </c:pt>
                  <c:pt idx="2">
                    <c:v>Klimaziele</c:v>
                  </c:pt>
                  <c:pt idx="3">
                    <c:v>Klimafinanzierung</c:v>
                  </c:pt>
                  <c:pt idx="4">
                    <c:v>Klimaadvocacy</c:v>
                  </c:pt>
                </c:lvl>
                <c:lvl>
                  <c:pt idx="1">
                    <c:v>Ihr Unternehmen</c:v>
                  </c:pt>
                </c:lvl>
              </c:multiLvlStrCache>
            </c:multiLvlStrRef>
          </c:cat>
          <c:val>
            <c:numRef>
              <c:f>'Antworten und Logik'!$C$181:$G$181</c:f>
              <c:numCache>
                <c:formatCode>General</c:formatCode>
                <c:ptCount val="5"/>
                <c:pt idx="0">
                  <c:v>1</c:v>
                </c:pt>
              </c:numCache>
            </c:numRef>
          </c:val>
          <c:extLst>
            <c:ext xmlns:c16="http://schemas.microsoft.com/office/drawing/2014/chart" uri="{C3380CC4-5D6E-409C-BE32-E72D297353CC}">
              <c16:uniqueId val="{0000000A-C630-4842-858F-E668692B9E7A}"/>
            </c:ext>
          </c:extLst>
        </c:ser>
        <c:ser>
          <c:idx val="3"/>
          <c:order val="3"/>
          <c:tx>
            <c:strRef>
              <c:f>'Antworten und Logik'!$B$182</c:f>
              <c:strCache>
                <c:ptCount val="1"/>
                <c:pt idx="0">
                  <c:v>Sehr gut</c:v>
                </c:pt>
              </c:strCache>
            </c:strRef>
          </c:tx>
          <c:spPr>
            <a:solidFill>
              <a:srgbClr val="007932"/>
            </a:solidFill>
            <a:ln>
              <a:noFill/>
            </a:ln>
            <a:effectLst/>
          </c:spPr>
          <c:invertIfNegative val="0"/>
          <c:cat>
            <c:multiLvlStrRef>
              <c:f>'Antworten und Logik'!$C$177:$G$178</c:f>
              <c:multiLvlStrCache>
                <c:ptCount val="5"/>
                <c:lvl>
                  <c:pt idx="1">
                    <c:v>Treibhausgasbilanz</c:v>
                  </c:pt>
                  <c:pt idx="2">
                    <c:v>Klimaziele</c:v>
                  </c:pt>
                  <c:pt idx="3">
                    <c:v>Klimafinanzierung</c:v>
                  </c:pt>
                  <c:pt idx="4">
                    <c:v>Klimaadvocacy</c:v>
                  </c:pt>
                </c:lvl>
                <c:lvl>
                  <c:pt idx="1">
                    <c:v>Ihr Unternehmen</c:v>
                  </c:pt>
                </c:lvl>
              </c:multiLvlStrCache>
            </c:multiLvlStrRef>
          </c:cat>
          <c:val>
            <c:numRef>
              <c:f>'Antworten und Logik'!$C$182:$G$182</c:f>
              <c:numCache>
                <c:formatCode>General</c:formatCode>
                <c:ptCount val="5"/>
                <c:pt idx="0">
                  <c:v>1</c:v>
                </c:pt>
              </c:numCache>
            </c:numRef>
          </c:val>
          <c:extLst>
            <c:ext xmlns:c16="http://schemas.microsoft.com/office/drawing/2014/chart" uri="{C3380CC4-5D6E-409C-BE32-E72D297353CC}">
              <c16:uniqueId val="{0000000D-C630-4842-858F-E668692B9E7A}"/>
            </c:ext>
          </c:extLst>
        </c:ser>
        <c:dLbls>
          <c:showLegendKey val="0"/>
          <c:showVal val="0"/>
          <c:showCatName val="0"/>
          <c:showSerName val="0"/>
          <c:showPercent val="0"/>
          <c:showBubbleSize val="0"/>
        </c:dLbls>
        <c:gapWidth val="100"/>
        <c:overlap val="100"/>
        <c:axId val="898354575"/>
        <c:axId val="898355055"/>
      </c:barChart>
      <c:catAx>
        <c:axId val="8983545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de-DE"/>
          </a:p>
        </c:txPr>
        <c:crossAx val="898355055"/>
        <c:crosses val="autoZero"/>
        <c:auto val="1"/>
        <c:lblAlgn val="ctr"/>
        <c:lblOffset val="100"/>
        <c:noMultiLvlLbl val="0"/>
      </c:catAx>
      <c:valAx>
        <c:axId val="898355055"/>
        <c:scaling>
          <c:orientation val="minMax"/>
          <c:max val="4.5"/>
          <c:min val="0"/>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898354575"/>
        <c:crosses val="autoZero"/>
        <c:crossBetween val="between"/>
        <c:majorUnit val="1"/>
        <c:min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de-DE"/>
    </a:p>
  </c:txPr>
  <c:printSettings>
    <c:headerFooter/>
    <c:pageMargins b="0.75" l="0.25" r="0.25" t="0.75" header="0.3" footer="0.3"/>
    <c:pageSetup paperSize="9" orientation="portrait"/>
  </c:printSettings>
  <c:userShapes r:id="rId4"/>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Radio" firstButton="1" fmlaLink="'Antworten und Logik'!$C$143" lockText="1" noThreeD="1"/>
</file>

<file path=xl/ctrlProps/ctrlProp102.xml><?xml version="1.0" encoding="utf-8"?>
<formControlPr xmlns="http://schemas.microsoft.com/office/spreadsheetml/2009/9/main" objectType="Radio" checked="Checked" lockText="1"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Radio" checked="Checked" firstButton="1" fmlaLink="'Antworten und Logik'!$C$146"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Radio" checked="Checked" firstButton="1" fmlaLink="'Antworten und Logik'!$C$147" lockText="1" noThreeD="1"/>
</file>

<file path=xl/ctrlProps/ctrlProp108.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checked="Checked" firstButton="1" fmlaLink="'Antworten und Logik'!$C$17"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Radio" checked="Checked" firstButton="1" fmlaLink="'Antworten und Logik'!$C$18"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GBox" noThreeD="1"/>
</file>

<file path=xl/ctrlProps/ctrlProp17.xml><?xml version="1.0" encoding="utf-8"?>
<formControlPr xmlns="http://schemas.microsoft.com/office/spreadsheetml/2009/9/main" objectType="Radio" checked="Checked" firstButton="1" fmlaLink="'Antworten und Logik'!$C$19"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Radio" firstButton="1" fmlaLink="'Antworten und Logik'!$C$14" lockText="1" noThreeD="1"/>
</file>

<file path=xl/ctrlProps/ctrlProp20.xml><?xml version="1.0" encoding="utf-8"?>
<formControlPr xmlns="http://schemas.microsoft.com/office/spreadsheetml/2009/9/main" objectType="Radio" checked="Checked" firstButton="1" fmlaLink="'Antworten und Logik'!$C$20"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Radio" checked="Checked" firstButton="1" fmlaLink="'Antworten und Logik'!$C$21"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Radio" firstButton="1" fmlaLink="'Antworten und Logik'!$C$59" lockText="1" noThreeD="1"/>
</file>

<file path=xl/ctrlProps/ctrlProp27.xml><?xml version="1.0" encoding="utf-8"?>
<formControlPr xmlns="http://schemas.microsoft.com/office/spreadsheetml/2009/9/main" objectType="Radio" checked="Checked" lockText="1"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Radio" checked="Checked" firstButton="1" fmlaLink="'Antworten und Logik'!$C$60" lockText="1" noThreeD="1"/>
</file>

<file path=xl/ctrlProps/ctrlProp3.xml><?xml version="1.0" encoding="utf-8"?>
<formControlPr xmlns="http://schemas.microsoft.com/office/spreadsheetml/2009/9/main" objectType="Radio" checked="Checked"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Radio" checked="Checked" firstButton="1" fmlaLink="'Antworten und Logik'!$C$70"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Radio" checked="Checked" firstButton="1" fmlaLink="'Antworten und Logik'!$C$61"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GBox" noThreeD="1"/>
</file>

<file path=xl/ctrlProps/ctrlProp38.xml><?xml version="1.0" encoding="utf-8"?>
<formControlPr xmlns="http://schemas.microsoft.com/office/spreadsheetml/2009/9/main" objectType="Radio" checked="Checked" firstButton="1" fmlaLink="'Antworten und Logik'!$C$62" lockText="1" noThreeD="1"/>
</file>

<file path=xl/ctrlProps/ctrlProp3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GBox" noThreeD="1"/>
</file>

<file path=xl/ctrlProps/ctrlProp40.xml><?xml version="1.0" encoding="utf-8"?>
<formControlPr xmlns="http://schemas.microsoft.com/office/spreadsheetml/2009/9/main" objectType="GBox" noThreeD="1"/>
</file>

<file path=xl/ctrlProps/ctrlProp41.xml><?xml version="1.0" encoding="utf-8"?>
<formControlPr xmlns="http://schemas.microsoft.com/office/spreadsheetml/2009/9/main" objectType="Radio" checked="Checked" firstButton="1" fmlaLink="'Antworten und Logik'!$C$64"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Radio" checked="Checked" firstButton="1" fmlaLink="'Antworten und Logik'!$C$65"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GBox" noThreeD="1"/>
</file>

<file path=xl/ctrlProps/ctrlProp47.xml><?xml version="1.0" encoding="utf-8"?>
<formControlPr xmlns="http://schemas.microsoft.com/office/spreadsheetml/2009/9/main" objectType="Radio" checked="Checked" firstButton="1" fmlaLink="'Antworten und Logik'!$C$66"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GBox" noThreeD="1"/>
</file>

<file path=xl/ctrlProps/ctrlProp5.xml><?xml version="1.0" encoding="utf-8"?>
<formControlPr xmlns="http://schemas.microsoft.com/office/spreadsheetml/2009/9/main" objectType="Radio" checked="Checked" firstButton="1" fmlaLink="'Antworten und Logik'!$C$15" lockText="1" noThreeD="1"/>
</file>

<file path=xl/ctrlProps/ctrlProp50.xml><?xml version="1.0" encoding="utf-8"?>
<formControlPr xmlns="http://schemas.microsoft.com/office/spreadsheetml/2009/9/main" objectType="Radio" checked="Checked" firstButton="1" fmlaLink="'Antworten und Logik'!$C$67"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Radio" checked="Checked" firstButton="1" fmlaLink="'Antworten und Logik'!$C$68"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GBox" noThreeD="1"/>
</file>

<file path=xl/ctrlProps/ctrlProp56.xml><?xml version="1.0" encoding="utf-8"?>
<formControlPr xmlns="http://schemas.microsoft.com/office/spreadsheetml/2009/9/main" objectType="Radio" checked="Checked" firstButton="1" fmlaLink="'Antworten und Logik'!$C$69"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Radio" checked="Checked" firstButton="1" fmlaLink="'Antworten und Logik'!$C$63"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GBox" noThreeD="1"/>
</file>

<file path=xl/ctrlProps/ctrlProp62.xml><?xml version="1.0" encoding="utf-8"?>
<formControlPr xmlns="http://schemas.microsoft.com/office/spreadsheetml/2009/9/main" objectType="Radio" firstButton="1" fmlaLink="'Antworten und Logik'!$C$102" lockText="1" noThreeD="1"/>
</file>

<file path=xl/ctrlProps/ctrlProp63.xml><?xml version="1.0" encoding="utf-8"?>
<formControlPr xmlns="http://schemas.microsoft.com/office/spreadsheetml/2009/9/main" objectType="Radio" checked="Checked" lockText="1" noThreeD="1"/>
</file>

<file path=xl/ctrlProps/ctrlProp64.xml><?xml version="1.0" encoding="utf-8"?>
<formControlPr xmlns="http://schemas.microsoft.com/office/spreadsheetml/2009/9/main" objectType="GBox" noThreeD="1"/>
</file>

<file path=xl/ctrlProps/ctrlProp65.xml><?xml version="1.0" encoding="utf-8"?>
<formControlPr xmlns="http://schemas.microsoft.com/office/spreadsheetml/2009/9/main" objectType="Radio" checked="Checked" firstButton="1" fmlaLink="'Antworten und Logik'!$C$103"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GBox" noThreeD="1"/>
</file>

<file path=xl/ctrlProps/ctrlProp68.xml><?xml version="1.0" encoding="utf-8"?>
<formControlPr xmlns="http://schemas.microsoft.com/office/spreadsheetml/2009/9/main" objectType="Radio" checked="Checked" firstButton="1" fmlaLink="'Antworten und Logik'!$C$104"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GBox" noThreeD="1"/>
</file>

<file path=xl/ctrlProps/ctrlProp70.xml><?xml version="1.0" encoding="utf-8"?>
<formControlPr xmlns="http://schemas.microsoft.com/office/spreadsheetml/2009/9/main" objectType="GBox" noThreeD="1"/>
</file>

<file path=xl/ctrlProps/ctrlProp71.xml><?xml version="1.0" encoding="utf-8"?>
<formControlPr xmlns="http://schemas.microsoft.com/office/spreadsheetml/2009/9/main" objectType="Radio" checked="Checked" firstButton="1" fmlaLink="'Antworten und Logik'!$C$105"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GBox" noThreeD="1"/>
</file>

<file path=xl/ctrlProps/ctrlProp74.xml><?xml version="1.0" encoding="utf-8"?>
<formControlPr xmlns="http://schemas.microsoft.com/office/spreadsheetml/2009/9/main" objectType="Radio" checked="Checked" firstButton="1" fmlaLink="'Antworten und Logik'!$C$106"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Radio" checked="Checked" firstButton="1" fmlaLink="'Antworten und Logik'!$C$107"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GBox" noThreeD="1"/>
</file>

<file path=xl/ctrlProps/ctrlProp8.xml><?xml version="1.0" encoding="utf-8"?>
<formControlPr xmlns="http://schemas.microsoft.com/office/spreadsheetml/2009/9/main" objectType="Radio" checked="Checked" firstButton="1" fmlaLink="'Antworten und Logik'!$C$16" lockText="1" noThreeD="1"/>
</file>

<file path=xl/ctrlProps/ctrlProp80.xml><?xml version="1.0" encoding="utf-8"?>
<formControlPr xmlns="http://schemas.microsoft.com/office/spreadsheetml/2009/9/main" objectType="Radio" checked="Checked" firstButton="1" fmlaLink="'Antworten und Logik'!$C$108"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Radio" checked="Checked" firstButton="1" fmlaLink="'Antworten und Logik'!$C$109"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Radio" checked="Checked" firstButton="1" fmlaLink="'Antworten und Logik'!$C$144"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Radio" checked="Checked" firstButton="1" fmlaLink="'Antworten und Logik'!$C$145"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GBox" noThreeD="1"/>
</file>

<file path=xl/ctrlProps/ctrlProp92.xml><?xml version="1.0" encoding="utf-8"?>
<formControlPr xmlns="http://schemas.microsoft.com/office/spreadsheetml/2009/9/main" objectType="Radio" checked="Checked" firstButton="1" fmlaLink="'Antworten und Logik'!$C$148"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GBox" noThreeD="1"/>
</file>

<file path=xl/ctrlProps/ctrlProp95.xml><?xml version="1.0" encoding="utf-8"?>
<formControlPr xmlns="http://schemas.microsoft.com/office/spreadsheetml/2009/9/main" objectType="Radio" checked="Checked" firstButton="1" fmlaLink="'Antworten und Logik'!$C$149"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checked="Checked" firstButton="1" fmlaLink="'Antworten und Logik'!$C$142"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3" Type="http://schemas.openxmlformats.org/officeDocument/2006/relationships/hyperlink" Target="#Klimabilanz!A1"/><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Self-Assessment Tool'!A1"/><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hyperlink" Target="#Klimaziele!A1"/></Relationships>
</file>

<file path=xl/drawings/_rels/drawing3.xml.rels><?xml version="1.0" encoding="UTF-8" standalone="yes"?>
<Relationships xmlns="http://schemas.openxmlformats.org/package/2006/relationships"><Relationship Id="rId3" Type="http://schemas.openxmlformats.org/officeDocument/2006/relationships/hyperlink" Target="#Klimabilanz!A1"/><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hyperlink" Target="#Klimafinanzierung!A1"/></Relationships>
</file>

<file path=xl/drawings/_rels/drawing4.xml.rels><?xml version="1.0" encoding="UTF-8" standalone="yes"?>
<Relationships xmlns="http://schemas.openxmlformats.org/package/2006/relationships"><Relationship Id="rId3" Type="http://schemas.openxmlformats.org/officeDocument/2006/relationships/hyperlink" Target="#Klimaziele!A1"/><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hyperlink" Target="#Klimaadvocacy!A1"/></Relationships>
</file>

<file path=xl/drawings/_rels/drawing5.xml.rels><?xml version="1.0" encoding="UTF-8" standalone="yes"?>
<Relationships xmlns="http://schemas.openxmlformats.org/package/2006/relationships"><Relationship Id="rId3" Type="http://schemas.openxmlformats.org/officeDocument/2006/relationships/hyperlink" Target="#Klimafinanzierung!A1"/><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hyperlink" Target="#Auswertung!A1"/></Relationships>
</file>

<file path=xl/drawings/_rels/drawing6.xml.rels><?xml version="1.0" encoding="UTF-8" standalone="yes"?>
<Relationships xmlns="http://schemas.openxmlformats.org/package/2006/relationships"><Relationship Id="rId8" Type="http://schemas.openxmlformats.org/officeDocument/2006/relationships/hyperlink" Target="#Auswertung!F1"/><Relationship Id="rId13" Type="http://schemas.openxmlformats.org/officeDocument/2006/relationships/hyperlink" Target="#Auswertung!G1"/><Relationship Id="rId3" Type="http://schemas.openxmlformats.org/officeDocument/2006/relationships/image" Target="../media/image1.png"/><Relationship Id="rId7" Type="http://schemas.openxmlformats.org/officeDocument/2006/relationships/chart" Target="../charts/chart4.xml"/><Relationship Id="rId12" Type="http://schemas.openxmlformats.org/officeDocument/2006/relationships/hyperlink" Target="#Auswertung!L1"/><Relationship Id="rId2" Type="http://schemas.openxmlformats.org/officeDocument/2006/relationships/hyperlink" Target="#Klimaadvocacy!A1"/><Relationship Id="rId16" Type="http://schemas.openxmlformats.org/officeDocument/2006/relationships/hyperlink" Target="#Auswertung!O1"/><Relationship Id="rId1" Type="http://schemas.openxmlformats.org/officeDocument/2006/relationships/chart" Target="../charts/chart1.xml"/><Relationship Id="rId6" Type="http://schemas.openxmlformats.org/officeDocument/2006/relationships/chart" Target="../charts/chart3.xml"/><Relationship Id="rId11" Type="http://schemas.openxmlformats.org/officeDocument/2006/relationships/hyperlink" Target="#Auswertung!D1"/><Relationship Id="rId5" Type="http://schemas.openxmlformats.org/officeDocument/2006/relationships/chart" Target="../charts/chart2.xml"/><Relationship Id="rId15" Type="http://schemas.openxmlformats.org/officeDocument/2006/relationships/hyperlink" Target="#Auswertung!M1"/><Relationship Id="rId10" Type="http://schemas.openxmlformats.org/officeDocument/2006/relationships/hyperlink" Target="#Auswertung!I1"/><Relationship Id="rId4" Type="http://schemas.openxmlformats.org/officeDocument/2006/relationships/image" Target="../media/image2.svg"/><Relationship Id="rId9" Type="http://schemas.openxmlformats.org/officeDocument/2006/relationships/hyperlink" Target="#Auswertung!A1"/><Relationship Id="rId14"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oneCellAnchor>
    <xdr:from>
      <xdr:col>1</xdr:col>
      <xdr:colOff>57150</xdr:colOff>
      <xdr:row>1</xdr:row>
      <xdr:rowOff>9525</xdr:rowOff>
    </xdr:from>
    <xdr:ext cx="400050" cy="605944"/>
    <xdr:pic>
      <xdr:nvPicPr>
        <xdr:cNvPr id="2" name="Grafik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19100" y="200025"/>
          <a:ext cx="400050" cy="605944"/>
        </a:xfrm>
        <a:prstGeom prst="rect">
          <a:avLst/>
        </a:prstGeom>
      </xdr:spPr>
    </xdr:pic>
    <xdr:clientData/>
  </xdr:oneCellAnchor>
  <xdr:oneCellAnchor>
    <xdr:from>
      <xdr:col>3</xdr:col>
      <xdr:colOff>1656541</xdr:colOff>
      <xdr:row>13</xdr:row>
      <xdr:rowOff>115526</xdr:rowOff>
    </xdr:from>
    <xdr:ext cx="392776" cy="417314"/>
    <xdr:pic>
      <xdr:nvPicPr>
        <xdr:cNvPr id="3" name="Grafik 2">
          <a:hlinkClick xmlns:r="http://schemas.openxmlformats.org/officeDocument/2006/relationships" r:id="rId3"/>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4"/>
        <a:stretch>
          <a:fillRect/>
        </a:stretch>
      </xdr:blipFill>
      <xdr:spPr>
        <a:xfrm>
          <a:off x="2723341" y="4792301"/>
          <a:ext cx="392776" cy="417314"/>
        </a:xfrm>
        <a:prstGeom prst="rect">
          <a:avLst/>
        </a:prstGeom>
      </xdr:spPr>
    </xdr:pic>
    <xdr:clientData/>
  </xdr:oneCellAnchor>
  <xdr:twoCellAnchor>
    <xdr:from>
      <xdr:col>1</xdr:col>
      <xdr:colOff>46875</xdr:colOff>
      <xdr:row>13</xdr:row>
      <xdr:rowOff>111362</xdr:rowOff>
    </xdr:from>
    <xdr:to>
      <xdr:col>3</xdr:col>
      <xdr:colOff>1526143</xdr:colOff>
      <xdr:row>13</xdr:row>
      <xdr:rowOff>498006</xdr:rowOff>
    </xdr:to>
    <xdr:sp macro="" textlink="">
      <xdr:nvSpPr>
        <xdr:cNvPr id="6" name="Textfeld 5">
          <a:hlinkClick xmlns:r="http://schemas.openxmlformats.org/officeDocument/2006/relationships" r:id="rId3"/>
          <a:extLst>
            <a:ext uri="{FF2B5EF4-FFF2-40B4-BE49-F238E27FC236}">
              <a16:creationId xmlns:a16="http://schemas.microsoft.com/office/drawing/2014/main" id="{C5DBCDEA-41F5-5030-711B-852D6F90B50E}"/>
            </a:ext>
          </a:extLst>
        </xdr:cNvPr>
        <xdr:cNvSpPr txBox="1"/>
      </xdr:nvSpPr>
      <xdr:spPr>
        <a:xfrm>
          <a:off x="427875" y="5156328"/>
          <a:ext cx="2182147" cy="3866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de-CH" sz="2000" b="1">
              <a:solidFill>
                <a:srgbClr val="FE6A22"/>
              </a:solidFill>
              <a:latin typeface="Arial Narrow" panose="020B0606020202030204" pitchFamily="34" charset="0"/>
            </a:rPr>
            <a:t>Assessment</a:t>
          </a:r>
          <a:r>
            <a:rPr lang="de-CH" sz="2000" b="1" baseline="0">
              <a:solidFill>
                <a:srgbClr val="FE6A22"/>
              </a:solidFill>
              <a:latin typeface="Arial Narrow" panose="020B0606020202030204" pitchFamily="34" charset="0"/>
            </a:rPr>
            <a:t> starten</a:t>
          </a:r>
          <a:endParaRPr lang="de-CH" sz="1800" b="1">
            <a:solidFill>
              <a:srgbClr val="FE6A22"/>
            </a:solidFill>
            <a:latin typeface="Arial Narrow" panose="020B0606020202030204" pitchFamily="34" charset="0"/>
          </a:endParaRPr>
        </a:p>
      </xdr:txBody>
    </xdr:sp>
    <xdr:clientData/>
  </xdr:twoCellAnchor>
</xdr:wsDr>
</file>

<file path=xl/drawings/drawing10.xml><?xml version="1.0" encoding="utf-8"?>
<c:userShapes xmlns:c="http://schemas.openxmlformats.org/drawingml/2006/chart">
  <cdr:relSizeAnchor xmlns:cdr="http://schemas.openxmlformats.org/drawingml/2006/chartDrawing">
    <cdr:from>
      <cdr:x>0</cdr:x>
      <cdr:y>0.64135</cdr:y>
    </cdr:from>
    <cdr:to>
      <cdr:x>0.36736</cdr:x>
      <cdr:y>0.7966</cdr:y>
    </cdr:to>
    <cdr:sp macro="" textlink="">
      <cdr:nvSpPr>
        <cdr:cNvPr id="7" name="Textfeld 2">
          <a:extLst xmlns:a="http://schemas.openxmlformats.org/drawingml/2006/main">
            <a:ext uri="{FF2B5EF4-FFF2-40B4-BE49-F238E27FC236}">
              <a16:creationId xmlns:a16="http://schemas.microsoft.com/office/drawing/2014/main" id="{90C7351D-A40D-3F73-F535-62518A5D1757}"/>
            </a:ext>
          </a:extLst>
        </cdr:cNvPr>
        <cdr:cNvSpPr txBox="1"/>
      </cdr:nvSpPr>
      <cdr:spPr>
        <a:xfrm xmlns:a="http://schemas.openxmlformats.org/drawingml/2006/main">
          <a:off x="0" y="1072127"/>
          <a:ext cx="879020" cy="25952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de-CH" sz="1100">
              <a:latin typeface="Arial Narrow" panose="020B0606020202030204" pitchFamily="34" charset="0"/>
              <a:cs typeface="Arial" panose="020B0604020202020204" pitchFamily="34" charset="0"/>
            </a:rPr>
            <a:t>Ungenügend</a:t>
          </a:r>
        </a:p>
      </cdr:txBody>
    </cdr:sp>
  </cdr:relSizeAnchor>
  <cdr:relSizeAnchor xmlns:cdr="http://schemas.openxmlformats.org/drawingml/2006/chartDrawing">
    <cdr:from>
      <cdr:x>0</cdr:x>
      <cdr:y>0.23809</cdr:y>
    </cdr:from>
    <cdr:to>
      <cdr:x>0.36451</cdr:x>
      <cdr:y>0.39334</cdr:y>
    </cdr:to>
    <cdr:sp macro="" textlink="">
      <cdr:nvSpPr>
        <cdr:cNvPr id="2" name="Textfeld 2">
          <a:extLst xmlns:a="http://schemas.openxmlformats.org/drawingml/2006/main">
            <a:ext uri="{FF2B5EF4-FFF2-40B4-BE49-F238E27FC236}">
              <a16:creationId xmlns:a16="http://schemas.microsoft.com/office/drawing/2014/main" id="{FEDC4183-FC9B-5C1A-A263-D3043B6BC8EF}"/>
            </a:ext>
          </a:extLst>
        </cdr:cNvPr>
        <cdr:cNvSpPr txBox="1"/>
      </cdr:nvSpPr>
      <cdr:spPr>
        <a:xfrm xmlns:a="http://schemas.openxmlformats.org/drawingml/2006/main">
          <a:off x="0" y="398008"/>
          <a:ext cx="872217" cy="25952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de-CH" sz="1100">
              <a:latin typeface="Arial Narrow" panose="020B0606020202030204" pitchFamily="34" charset="0"/>
              <a:cs typeface="Arial" panose="020B0604020202020204" pitchFamily="34" charset="0"/>
            </a:rPr>
            <a:t>Sehr</a:t>
          </a:r>
          <a:r>
            <a:rPr lang="de-CH" sz="1100" baseline="0">
              <a:latin typeface="Arial Narrow" panose="020B0606020202030204" pitchFamily="34" charset="0"/>
              <a:cs typeface="Arial" panose="020B0604020202020204" pitchFamily="34" charset="0"/>
            </a:rPr>
            <a:t> gut</a:t>
          </a:r>
          <a:endParaRPr lang="de-CH" sz="1100">
            <a:latin typeface="Arial Narrow" panose="020B0606020202030204" pitchFamily="34" charset="0"/>
            <a:cs typeface="Arial" panose="020B0604020202020204" pitchFamily="34" charset="0"/>
          </a:endParaRPr>
        </a:p>
      </cdr:txBody>
    </cdr:sp>
  </cdr:relSizeAnchor>
  <cdr:relSizeAnchor xmlns:cdr="http://schemas.openxmlformats.org/drawingml/2006/chartDrawing">
    <cdr:from>
      <cdr:x>0</cdr:x>
      <cdr:y>0.36146</cdr:y>
    </cdr:from>
    <cdr:to>
      <cdr:x>0.36594</cdr:x>
      <cdr:y>0.51671</cdr:y>
    </cdr:to>
    <cdr:sp macro="" textlink="">
      <cdr:nvSpPr>
        <cdr:cNvPr id="3" name="Textfeld 2">
          <a:extLst xmlns:a="http://schemas.openxmlformats.org/drawingml/2006/main">
            <a:ext uri="{FF2B5EF4-FFF2-40B4-BE49-F238E27FC236}">
              <a16:creationId xmlns:a16="http://schemas.microsoft.com/office/drawing/2014/main" id="{FEDC4183-FC9B-5C1A-A263-D3043B6BC8EF}"/>
            </a:ext>
          </a:extLst>
        </cdr:cNvPr>
        <cdr:cNvSpPr txBox="1"/>
      </cdr:nvSpPr>
      <cdr:spPr>
        <a:xfrm xmlns:a="http://schemas.openxmlformats.org/drawingml/2006/main">
          <a:off x="0" y="604250"/>
          <a:ext cx="875619" cy="25952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de-CH" sz="1100">
              <a:latin typeface="Arial Narrow" panose="020B0606020202030204" pitchFamily="34" charset="0"/>
              <a:cs typeface="Arial" panose="020B0604020202020204" pitchFamily="34" charset="0"/>
            </a:rPr>
            <a:t>Gut</a:t>
          </a:r>
        </a:p>
      </cdr:txBody>
    </cdr:sp>
  </cdr:relSizeAnchor>
  <cdr:relSizeAnchor xmlns:cdr="http://schemas.openxmlformats.org/drawingml/2006/chartDrawing">
    <cdr:from>
      <cdr:x>0</cdr:x>
      <cdr:y>0.50107</cdr:y>
    </cdr:from>
    <cdr:to>
      <cdr:x>0.36878</cdr:x>
      <cdr:y>0.65632</cdr:y>
    </cdr:to>
    <cdr:sp macro="" textlink="">
      <cdr:nvSpPr>
        <cdr:cNvPr id="4" name="Textfeld 2">
          <a:extLst xmlns:a="http://schemas.openxmlformats.org/drawingml/2006/main">
            <a:ext uri="{FF2B5EF4-FFF2-40B4-BE49-F238E27FC236}">
              <a16:creationId xmlns:a16="http://schemas.microsoft.com/office/drawing/2014/main" id="{FEDC4183-FC9B-5C1A-A263-D3043B6BC8EF}"/>
            </a:ext>
          </a:extLst>
        </cdr:cNvPr>
        <cdr:cNvSpPr txBox="1"/>
      </cdr:nvSpPr>
      <cdr:spPr>
        <a:xfrm xmlns:a="http://schemas.openxmlformats.org/drawingml/2006/main">
          <a:off x="0" y="837629"/>
          <a:ext cx="882422" cy="25952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de-CH" sz="1100">
              <a:latin typeface="Arial Narrow" panose="020B0606020202030204" pitchFamily="34" charset="0"/>
              <a:cs typeface="Arial" panose="020B0604020202020204" pitchFamily="34" charset="0"/>
            </a:rPr>
            <a:t>Genügend</a:t>
          </a:r>
        </a:p>
      </cdr:txBody>
    </cdr:sp>
  </cdr:relSizeAnchor>
</c:userShapes>
</file>

<file path=xl/drawings/drawing11.xml><?xml version="1.0" encoding="utf-8"?>
<c:userShapes xmlns:c="http://schemas.openxmlformats.org/drawingml/2006/chart">
  <cdr:relSizeAnchor xmlns:cdr="http://schemas.openxmlformats.org/drawingml/2006/chartDrawing">
    <cdr:from>
      <cdr:x>0</cdr:x>
      <cdr:y>0.40416</cdr:y>
    </cdr:from>
    <cdr:to>
      <cdr:x>0.21785</cdr:x>
      <cdr:y>0.55941</cdr:y>
    </cdr:to>
    <cdr:sp macro="" textlink="">
      <cdr:nvSpPr>
        <cdr:cNvPr id="7" name="Textfeld 2">
          <a:extLst xmlns:a="http://schemas.openxmlformats.org/drawingml/2006/main">
            <a:ext uri="{FF2B5EF4-FFF2-40B4-BE49-F238E27FC236}">
              <a16:creationId xmlns:a16="http://schemas.microsoft.com/office/drawing/2014/main" id="{90C7351D-A40D-3F73-F535-62518A5D1757}"/>
            </a:ext>
          </a:extLst>
        </cdr:cNvPr>
        <cdr:cNvSpPr txBox="1"/>
      </cdr:nvSpPr>
      <cdr:spPr>
        <a:xfrm xmlns:a="http://schemas.openxmlformats.org/drawingml/2006/main">
          <a:off x="0" y="1073690"/>
          <a:ext cx="808308" cy="41243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de-CH" sz="1100">
              <a:latin typeface="Arial Narrow" panose="020B0606020202030204" pitchFamily="34" charset="0"/>
              <a:cs typeface="Arial" panose="020B0604020202020204" pitchFamily="34" charset="0"/>
            </a:rPr>
            <a:t>Ungenügend</a:t>
          </a:r>
        </a:p>
      </cdr:txBody>
    </cdr:sp>
  </cdr:relSizeAnchor>
  <cdr:relSizeAnchor xmlns:cdr="http://schemas.openxmlformats.org/drawingml/2006/chartDrawing">
    <cdr:from>
      <cdr:x>0</cdr:x>
      <cdr:y>0.11073</cdr:y>
    </cdr:from>
    <cdr:to>
      <cdr:x>0.21616</cdr:x>
      <cdr:y>0.19079</cdr:y>
    </cdr:to>
    <cdr:sp macro="" textlink="">
      <cdr:nvSpPr>
        <cdr:cNvPr id="2" name="Textfeld 2">
          <a:extLst xmlns:a="http://schemas.openxmlformats.org/drawingml/2006/main">
            <a:ext uri="{FF2B5EF4-FFF2-40B4-BE49-F238E27FC236}">
              <a16:creationId xmlns:a16="http://schemas.microsoft.com/office/drawing/2014/main" id="{FEDC4183-FC9B-5C1A-A263-D3043B6BC8EF}"/>
            </a:ext>
          </a:extLst>
        </cdr:cNvPr>
        <cdr:cNvSpPr txBox="1"/>
      </cdr:nvSpPr>
      <cdr:spPr>
        <a:xfrm xmlns:a="http://schemas.openxmlformats.org/drawingml/2006/main">
          <a:off x="0" y="294169"/>
          <a:ext cx="802037" cy="212682"/>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de-CH" sz="1100">
              <a:latin typeface="Arial Narrow" panose="020B0606020202030204" pitchFamily="34" charset="0"/>
              <a:cs typeface="Arial" panose="020B0604020202020204" pitchFamily="34" charset="0"/>
            </a:rPr>
            <a:t>Sehr</a:t>
          </a:r>
          <a:r>
            <a:rPr lang="de-CH" sz="1100" baseline="0">
              <a:latin typeface="Arial Narrow" panose="020B0606020202030204" pitchFamily="34" charset="0"/>
              <a:cs typeface="Arial" panose="020B0604020202020204" pitchFamily="34" charset="0"/>
            </a:rPr>
            <a:t> gut</a:t>
          </a:r>
          <a:endParaRPr lang="de-CH" sz="1100">
            <a:latin typeface="Arial Narrow" panose="020B0606020202030204" pitchFamily="34" charset="0"/>
            <a:cs typeface="Arial" panose="020B0604020202020204" pitchFamily="34" charset="0"/>
          </a:endParaRPr>
        </a:p>
      </cdr:txBody>
    </cdr:sp>
  </cdr:relSizeAnchor>
  <cdr:relSizeAnchor xmlns:cdr="http://schemas.openxmlformats.org/drawingml/2006/chartDrawing">
    <cdr:from>
      <cdr:x>0</cdr:x>
      <cdr:y>0.20701</cdr:y>
    </cdr:from>
    <cdr:to>
      <cdr:x>0.21701</cdr:x>
      <cdr:y>0.36226</cdr:y>
    </cdr:to>
    <cdr:sp macro="" textlink="">
      <cdr:nvSpPr>
        <cdr:cNvPr id="3" name="Textfeld 2">
          <a:extLst xmlns:a="http://schemas.openxmlformats.org/drawingml/2006/main">
            <a:ext uri="{FF2B5EF4-FFF2-40B4-BE49-F238E27FC236}">
              <a16:creationId xmlns:a16="http://schemas.microsoft.com/office/drawing/2014/main" id="{FEDC4183-FC9B-5C1A-A263-D3043B6BC8EF}"/>
            </a:ext>
          </a:extLst>
        </cdr:cNvPr>
        <cdr:cNvSpPr txBox="1"/>
      </cdr:nvSpPr>
      <cdr:spPr>
        <a:xfrm xmlns:a="http://schemas.openxmlformats.org/drawingml/2006/main">
          <a:off x="0" y="549945"/>
          <a:ext cx="805184" cy="412436"/>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de-CH" sz="1100">
              <a:latin typeface="Arial Narrow" panose="020B0606020202030204" pitchFamily="34" charset="0"/>
              <a:cs typeface="Arial" panose="020B0604020202020204" pitchFamily="34" charset="0"/>
            </a:rPr>
            <a:t>Gut</a:t>
          </a:r>
        </a:p>
      </cdr:txBody>
    </cdr:sp>
  </cdr:relSizeAnchor>
  <cdr:relSizeAnchor xmlns:cdr="http://schemas.openxmlformats.org/drawingml/2006/chartDrawing">
    <cdr:from>
      <cdr:x>0</cdr:x>
      <cdr:y>0.31904</cdr:y>
    </cdr:from>
    <cdr:to>
      <cdr:x>0.21869</cdr:x>
      <cdr:y>0.47429</cdr:y>
    </cdr:to>
    <cdr:sp macro="" textlink="">
      <cdr:nvSpPr>
        <cdr:cNvPr id="4" name="Textfeld 2">
          <a:extLst xmlns:a="http://schemas.openxmlformats.org/drawingml/2006/main">
            <a:ext uri="{FF2B5EF4-FFF2-40B4-BE49-F238E27FC236}">
              <a16:creationId xmlns:a16="http://schemas.microsoft.com/office/drawing/2014/main" id="{FEDC4183-FC9B-5C1A-A263-D3043B6BC8EF}"/>
            </a:ext>
          </a:extLst>
        </cdr:cNvPr>
        <cdr:cNvSpPr txBox="1"/>
      </cdr:nvSpPr>
      <cdr:spPr>
        <a:xfrm xmlns:a="http://schemas.openxmlformats.org/drawingml/2006/main">
          <a:off x="0" y="847561"/>
          <a:ext cx="811432" cy="412436"/>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de-CH" sz="1100">
              <a:latin typeface="Arial Narrow" panose="020B0606020202030204" pitchFamily="34" charset="0"/>
              <a:cs typeface="Arial" panose="020B0604020202020204" pitchFamily="34" charset="0"/>
            </a:rPr>
            <a:t>Genügend</a:t>
          </a:r>
        </a:p>
      </cdr:txBody>
    </cdr:sp>
  </cdr:relSizeAnchor>
</c:userShapes>
</file>

<file path=xl/drawings/drawing2.xml><?xml version="1.0" encoding="utf-8"?>
<xdr:wsDr xmlns:xdr="http://schemas.openxmlformats.org/drawingml/2006/spreadsheetDrawing" xmlns:a="http://schemas.openxmlformats.org/drawingml/2006/main">
  <xdr:oneCellAnchor>
    <xdr:from>
      <xdr:col>1</xdr:col>
      <xdr:colOff>57150</xdr:colOff>
      <xdr:row>1</xdr:row>
      <xdr:rowOff>9525</xdr:rowOff>
    </xdr:from>
    <xdr:ext cx="400050" cy="605944"/>
    <xdr:pic>
      <xdr:nvPicPr>
        <xdr:cNvPr id="2" name="Grafik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19100" y="200025"/>
          <a:ext cx="400050" cy="605944"/>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58539</xdr:colOff>
          <xdr:row>8</xdr:row>
          <xdr:rowOff>88253</xdr:rowOff>
        </xdr:from>
        <xdr:to>
          <xdr:col>3</xdr:col>
          <xdr:colOff>831215</xdr:colOff>
          <xdr:row>11</xdr:row>
          <xdr:rowOff>74579</xdr:rowOff>
        </xdr:to>
        <xdr:grpSp>
          <xdr:nvGrpSpPr>
            <xdr:cNvPr id="3" name="Gruppieren 2">
              <a:extLst>
                <a:ext uri="{FF2B5EF4-FFF2-40B4-BE49-F238E27FC236}">
                  <a16:creationId xmlns:a16="http://schemas.microsoft.com/office/drawing/2014/main" id="{00000000-0008-0000-0200-000003000000}"/>
                </a:ext>
              </a:extLst>
            </xdr:cNvPr>
            <xdr:cNvGrpSpPr/>
          </xdr:nvGrpSpPr>
          <xdr:grpSpPr>
            <a:xfrm>
              <a:off x="459077" y="2545215"/>
              <a:ext cx="1510253" cy="552941"/>
              <a:chOff x="402729" y="2388905"/>
              <a:chExt cx="1453714" cy="528274"/>
            </a:xfrm>
          </xdr:grpSpPr>
          <xdr:sp macro="" textlink="">
            <xdr:nvSpPr>
              <xdr:cNvPr id="7169" name="Group Box 1" hidden="1">
                <a:extLst>
                  <a:ext uri="{63B3BB69-23CF-44E3-9099-C40C66FF867C}">
                    <a14:compatExt spid="_x0000_s7169"/>
                  </a:ext>
                  <a:ext uri="{FF2B5EF4-FFF2-40B4-BE49-F238E27FC236}">
                    <a16:creationId xmlns:a16="http://schemas.microsoft.com/office/drawing/2014/main" id="{00000000-0008-0000-0100-0000011C0000}"/>
                  </a:ext>
                </a:extLst>
              </xdr:cNvPr>
              <xdr:cNvSpPr/>
            </xdr:nvSpPr>
            <xdr:spPr bwMode="auto">
              <a:xfrm>
                <a:off x="402729" y="2388905"/>
                <a:ext cx="1453714" cy="528274"/>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7170" name="Option Button 2" hidden="1">
                <a:extLst>
                  <a:ext uri="{63B3BB69-23CF-44E3-9099-C40C66FF867C}">
                    <a14:compatExt spid="_x0000_s7170"/>
                  </a:ext>
                  <a:ext uri="{FF2B5EF4-FFF2-40B4-BE49-F238E27FC236}">
                    <a16:creationId xmlns:a16="http://schemas.microsoft.com/office/drawing/2014/main" id="{00000000-0008-0000-0100-0000021C0000}"/>
                  </a:ext>
                </a:extLst>
              </xdr:cNvPr>
              <xdr:cNvSpPr/>
            </xdr:nvSpPr>
            <xdr:spPr bwMode="auto">
              <a:xfrm>
                <a:off x="552199" y="2535396"/>
                <a:ext cx="574806" cy="24396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7171" name="Option Button 3" hidden="1">
                <a:extLst>
                  <a:ext uri="{63B3BB69-23CF-44E3-9099-C40C66FF867C}">
                    <a14:compatExt spid="_x0000_s7171"/>
                  </a:ext>
                  <a:ext uri="{FF2B5EF4-FFF2-40B4-BE49-F238E27FC236}">
                    <a16:creationId xmlns:a16="http://schemas.microsoft.com/office/drawing/2014/main" id="{00000000-0008-0000-0100-0000031C0000}"/>
                  </a:ext>
                </a:extLst>
              </xdr:cNvPr>
              <xdr:cNvSpPr/>
            </xdr:nvSpPr>
            <xdr:spPr bwMode="auto">
              <a:xfrm>
                <a:off x="1257686" y="2544262"/>
                <a:ext cx="558801" cy="24396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60274</xdr:colOff>
          <xdr:row>14</xdr:row>
          <xdr:rowOff>104979</xdr:rowOff>
        </xdr:from>
        <xdr:to>
          <xdr:col>3</xdr:col>
          <xdr:colOff>838603</xdr:colOff>
          <xdr:row>17</xdr:row>
          <xdr:rowOff>91305</xdr:rowOff>
        </xdr:to>
        <xdr:grpSp>
          <xdr:nvGrpSpPr>
            <xdr:cNvPr id="4" name="Gruppieren 3">
              <a:extLst>
                <a:ext uri="{FF2B5EF4-FFF2-40B4-BE49-F238E27FC236}">
                  <a16:creationId xmlns:a16="http://schemas.microsoft.com/office/drawing/2014/main" id="{00000000-0008-0000-0200-000004000000}"/>
                </a:ext>
              </a:extLst>
            </xdr:cNvPr>
            <xdr:cNvGrpSpPr/>
          </xdr:nvGrpSpPr>
          <xdr:grpSpPr>
            <a:xfrm>
              <a:off x="460812" y="4037094"/>
              <a:ext cx="1515906" cy="552942"/>
              <a:chOff x="403896" y="2923018"/>
              <a:chExt cx="3078982" cy="858119"/>
            </a:xfrm>
          </xdr:grpSpPr>
          <xdr:sp macro="" textlink="">
            <xdr:nvSpPr>
              <xdr:cNvPr id="7172" name="Group Box 4" hidden="1">
                <a:extLst>
                  <a:ext uri="{63B3BB69-23CF-44E3-9099-C40C66FF867C}">
                    <a14:compatExt spid="_x0000_s7172"/>
                  </a:ext>
                  <a:ext uri="{FF2B5EF4-FFF2-40B4-BE49-F238E27FC236}">
                    <a16:creationId xmlns:a16="http://schemas.microsoft.com/office/drawing/2014/main" id="{00000000-0008-0000-0100-0000041C0000}"/>
                  </a:ext>
                </a:extLst>
              </xdr:cNvPr>
              <xdr:cNvSpPr/>
            </xdr:nvSpPr>
            <xdr:spPr bwMode="auto">
              <a:xfrm>
                <a:off x="403896" y="2923018"/>
                <a:ext cx="3078982" cy="858119"/>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7173" name="Option Button 5" hidden="1">
                <a:extLst>
                  <a:ext uri="{63B3BB69-23CF-44E3-9099-C40C66FF867C}">
                    <a14:compatExt spid="_x0000_s7173"/>
                  </a:ext>
                  <a:ext uri="{FF2B5EF4-FFF2-40B4-BE49-F238E27FC236}">
                    <a16:creationId xmlns:a16="http://schemas.microsoft.com/office/drawing/2014/main" id="{00000000-0008-0000-0100-0000051C0000}"/>
                  </a:ext>
                </a:extLst>
              </xdr:cNvPr>
              <xdr:cNvSpPr/>
            </xdr:nvSpPr>
            <xdr:spPr bwMode="auto">
              <a:xfrm>
                <a:off x="720478" y="3160959"/>
                <a:ext cx="1217446" cy="3962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7174" name="Option Button 6" hidden="1">
                <a:extLst>
                  <a:ext uri="{63B3BB69-23CF-44E3-9099-C40C66FF867C}">
                    <a14:compatExt spid="_x0000_s7174"/>
                  </a:ext>
                  <a:ext uri="{FF2B5EF4-FFF2-40B4-BE49-F238E27FC236}">
                    <a16:creationId xmlns:a16="http://schemas.microsoft.com/office/drawing/2014/main" id="{00000000-0008-0000-0100-0000061C0000}"/>
                  </a:ext>
                </a:extLst>
              </xdr:cNvPr>
              <xdr:cNvSpPr/>
            </xdr:nvSpPr>
            <xdr:spPr bwMode="auto">
              <a:xfrm>
                <a:off x="2214702" y="3175361"/>
                <a:ext cx="1183544" cy="3962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60274</xdr:colOff>
          <xdr:row>20</xdr:row>
          <xdr:rowOff>119449</xdr:rowOff>
        </xdr:from>
        <xdr:to>
          <xdr:col>3</xdr:col>
          <xdr:colOff>838603</xdr:colOff>
          <xdr:row>23</xdr:row>
          <xdr:rowOff>102600</xdr:rowOff>
        </xdr:to>
        <xdr:grpSp>
          <xdr:nvGrpSpPr>
            <xdr:cNvPr id="5" name="Gruppieren 4">
              <a:extLst>
                <a:ext uri="{FF2B5EF4-FFF2-40B4-BE49-F238E27FC236}">
                  <a16:creationId xmlns:a16="http://schemas.microsoft.com/office/drawing/2014/main" id="{00000000-0008-0000-0200-000005000000}"/>
                </a:ext>
              </a:extLst>
            </xdr:cNvPr>
            <xdr:cNvGrpSpPr/>
          </xdr:nvGrpSpPr>
          <xdr:grpSpPr>
            <a:xfrm>
              <a:off x="460812" y="5477872"/>
              <a:ext cx="1515906" cy="549766"/>
              <a:chOff x="403896" y="2923017"/>
              <a:chExt cx="3078982" cy="858120"/>
            </a:xfrm>
          </xdr:grpSpPr>
          <xdr:sp macro="" textlink="">
            <xdr:nvSpPr>
              <xdr:cNvPr id="7175" name="Group Box 7" hidden="1">
                <a:extLst>
                  <a:ext uri="{63B3BB69-23CF-44E3-9099-C40C66FF867C}">
                    <a14:compatExt spid="_x0000_s7175"/>
                  </a:ext>
                  <a:ext uri="{FF2B5EF4-FFF2-40B4-BE49-F238E27FC236}">
                    <a16:creationId xmlns:a16="http://schemas.microsoft.com/office/drawing/2014/main" id="{00000000-0008-0000-0100-0000071C0000}"/>
                  </a:ext>
                </a:extLst>
              </xdr:cNvPr>
              <xdr:cNvSpPr/>
            </xdr:nvSpPr>
            <xdr:spPr bwMode="auto">
              <a:xfrm>
                <a:off x="403896" y="2923017"/>
                <a:ext cx="3078982" cy="85812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7176" name="Option Button 8" hidden="1">
                <a:extLst>
                  <a:ext uri="{63B3BB69-23CF-44E3-9099-C40C66FF867C}">
                    <a14:compatExt spid="_x0000_s7176"/>
                  </a:ext>
                  <a:ext uri="{FF2B5EF4-FFF2-40B4-BE49-F238E27FC236}">
                    <a16:creationId xmlns:a16="http://schemas.microsoft.com/office/drawing/2014/main" id="{00000000-0008-0000-0100-0000081C0000}"/>
                  </a:ext>
                </a:extLst>
              </xdr:cNvPr>
              <xdr:cNvSpPr/>
            </xdr:nvSpPr>
            <xdr:spPr bwMode="auto">
              <a:xfrm>
                <a:off x="720478" y="3160960"/>
                <a:ext cx="1217446" cy="3962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7177" name="Option Button 9" hidden="1">
                <a:extLst>
                  <a:ext uri="{63B3BB69-23CF-44E3-9099-C40C66FF867C}">
                    <a14:compatExt spid="_x0000_s7177"/>
                  </a:ext>
                  <a:ext uri="{FF2B5EF4-FFF2-40B4-BE49-F238E27FC236}">
                    <a16:creationId xmlns:a16="http://schemas.microsoft.com/office/drawing/2014/main" id="{00000000-0008-0000-0100-0000091C0000}"/>
                  </a:ext>
                </a:extLst>
              </xdr:cNvPr>
              <xdr:cNvSpPr/>
            </xdr:nvSpPr>
            <xdr:spPr bwMode="auto">
              <a:xfrm>
                <a:off x="2214702" y="3175362"/>
                <a:ext cx="1183544" cy="3962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60274</xdr:colOff>
          <xdr:row>26</xdr:row>
          <xdr:rowOff>134411</xdr:rowOff>
        </xdr:from>
        <xdr:to>
          <xdr:col>3</xdr:col>
          <xdr:colOff>838603</xdr:colOff>
          <xdr:row>29</xdr:row>
          <xdr:rowOff>105838</xdr:rowOff>
        </xdr:to>
        <xdr:grpSp>
          <xdr:nvGrpSpPr>
            <xdr:cNvPr id="6" name="Gruppieren 5">
              <a:extLst>
                <a:ext uri="{FF2B5EF4-FFF2-40B4-BE49-F238E27FC236}">
                  <a16:creationId xmlns:a16="http://schemas.microsoft.com/office/drawing/2014/main" id="{00000000-0008-0000-0200-000006000000}"/>
                </a:ext>
              </a:extLst>
            </xdr:cNvPr>
            <xdr:cNvGrpSpPr/>
          </xdr:nvGrpSpPr>
          <xdr:grpSpPr>
            <a:xfrm>
              <a:off x="460812" y="6772603"/>
              <a:ext cx="1515906" cy="552697"/>
              <a:chOff x="403896" y="2923035"/>
              <a:chExt cx="3078982" cy="858119"/>
            </a:xfrm>
          </xdr:grpSpPr>
          <xdr:sp macro="" textlink="">
            <xdr:nvSpPr>
              <xdr:cNvPr id="7178" name="Group Box 10" hidden="1">
                <a:extLst>
                  <a:ext uri="{63B3BB69-23CF-44E3-9099-C40C66FF867C}">
                    <a14:compatExt spid="_x0000_s7178"/>
                  </a:ext>
                  <a:ext uri="{FF2B5EF4-FFF2-40B4-BE49-F238E27FC236}">
                    <a16:creationId xmlns:a16="http://schemas.microsoft.com/office/drawing/2014/main" id="{00000000-0008-0000-0100-00000A1C0000}"/>
                  </a:ext>
                </a:extLst>
              </xdr:cNvPr>
              <xdr:cNvSpPr/>
            </xdr:nvSpPr>
            <xdr:spPr bwMode="auto">
              <a:xfrm>
                <a:off x="403896" y="2923035"/>
                <a:ext cx="3078982" cy="858119"/>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7179" name="Option Button 11" hidden="1">
                <a:extLst>
                  <a:ext uri="{63B3BB69-23CF-44E3-9099-C40C66FF867C}">
                    <a14:compatExt spid="_x0000_s7179"/>
                  </a:ext>
                  <a:ext uri="{FF2B5EF4-FFF2-40B4-BE49-F238E27FC236}">
                    <a16:creationId xmlns:a16="http://schemas.microsoft.com/office/drawing/2014/main" id="{00000000-0008-0000-0100-00000B1C0000}"/>
                  </a:ext>
                </a:extLst>
              </xdr:cNvPr>
              <xdr:cNvSpPr/>
            </xdr:nvSpPr>
            <xdr:spPr bwMode="auto">
              <a:xfrm>
                <a:off x="720478" y="3160956"/>
                <a:ext cx="1217446" cy="3962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7180" name="Option Button 12" hidden="1">
                <a:extLst>
                  <a:ext uri="{63B3BB69-23CF-44E3-9099-C40C66FF867C}">
                    <a14:compatExt spid="_x0000_s7180"/>
                  </a:ext>
                  <a:ext uri="{FF2B5EF4-FFF2-40B4-BE49-F238E27FC236}">
                    <a16:creationId xmlns:a16="http://schemas.microsoft.com/office/drawing/2014/main" id="{00000000-0008-0000-0100-00000C1C0000}"/>
                  </a:ext>
                </a:extLst>
              </xdr:cNvPr>
              <xdr:cNvSpPr/>
            </xdr:nvSpPr>
            <xdr:spPr bwMode="auto">
              <a:xfrm>
                <a:off x="2214702" y="3175353"/>
                <a:ext cx="1183544" cy="3962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60274</xdr:colOff>
          <xdr:row>32</xdr:row>
          <xdr:rowOff>152726</xdr:rowOff>
        </xdr:from>
        <xdr:to>
          <xdr:col>3</xdr:col>
          <xdr:colOff>838603</xdr:colOff>
          <xdr:row>35</xdr:row>
          <xdr:rowOff>139052</xdr:rowOff>
        </xdr:to>
        <xdr:grpSp>
          <xdr:nvGrpSpPr>
            <xdr:cNvPr id="7" name="Gruppieren 6">
              <a:extLst>
                <a:ext uri="{FF2B5EF4-FFF2-40B4-BE49-F238E27FC236}">
                  <a16:creationId xmlns:a16="http://schemas.microsoft.com/office/drawing/2014/main" id="{00000000-0008-0000-0200-000007000000}"/>
                </a:ext>
              </a:extLst>
            </xdr:cNvPr>
            <xdr:cNvGrpSpPr/>
          </xdr:nvGrpSpPr>
          <xdr:grpSpPr>
            <a:xfrm>
              <a:off x="460812" y="8275841"/>
              <a:ext cx="1515906" cy="552942"/>
              <a:chOff x="403896" y="2923019"/>
              <a:chExt cx="3078982" cy="858117"/>
            </a:xfrm>
          </xdr:grpSpPr>
          <xdr:sp macro="" textlink="">
            <xdr:nvSpPr>
              <xdr:cNvPr id="7181" name="Group Box 13" hidden="1">
                <a:extLst>
                  <a:ext uri="{63B3BB69-23CF-44E3-9099-C40C66FF867C}">
                    <a14:compatExt spid="_x0000_s7181"/>
                  </a:ext>
                  <a:ext uri="{FF2B5EF4-FFF2-40B4-BE49-F238E27FC236}">
                    <a16:creationId xmlns:a16="http://schemas.microsoft.com/office/drawing/2014/main" id="{00000000-0008-0000-0100-00000D1C0000}"/>
                  </a:ext>
                </a:extLst>
              </xdr:cNvPr>
              <xdr:cNvSpPr/>
            </xdr:nvSpPr>
            <xdr:spPr bwMode="auto">
              <a:xfrm>
                <a:off x="403896" y="2923019"/>
                <a:ext cx="3078982" cy="858117"/>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7182" name="Option Button 14" hidden="1">
                <a:extLst>
                  <a:ext uri="{63B3BB69-23CF-44E3-9099-C40C66FF867C}">
                    <a14:compatExt spid="_x0000_s7182"/>
                  </a:ext>
                  <a:ext uri="{FF2B5EF4-FFF2-40B4-BE49-F238E27FC236}">
                    <a16:creationId xmlns:a16="http://schemas.microsoft.com/office/drawing/2014/main" id="{00000000-0008-0000-0100-00000E1C0000}"/>
                  </a:ext>
                </a:extLst>
              </xdr:cNvPr>
              <xdr:cNvSpPr/>
            </xdr:nvSpPr>
            <xdr:spPr bwMode="auto">
              <a:xfrm>
                <a:off x="720478" y="3160956"/>
                <a:ext cx="1217446" cy="3962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7183" name="Option Button 15" hidden="1">
                <a:extLst>
                  <a:ext uri="{63B3BB69-23CF-44E3-9099-C40C66FF867C}">
                    <a14:compatExt spid="_x0000_s7183"/>
                  </a:ext>
                  <a:ext uri="{FF2B5EF4-FFF2-40B4-BE49-F238E27FC236}">
                    <a16:creationId xmlns:a16="http://schemas.microsoft.com/office/drawing/2014/main" id="{00000000-0008-0000-0100-00000F1C0000}"/>
                  </a:ext>
                </a:extLst>
              </xdr:cNvPr>
              <xdr:cNvSpPr/>
            </xdr:nvSpPr>
            <xdr:spPr bwMode="auto">
              <a:xfrm>
                <a:off x="2214702" y="3175359"/>
                <a:ext cx="1183544" cy="3962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60274</xdr:colOff>
          <xdr:row>38</xdr:row>
          <xdr:rowOff>178189</xdr:rowOff>
        </xdr:from>
        <xdr:to>
          <xdr:col>3</xdr:col>
          <xdr:colOff>838603</xdr:colOff>
          <xdr:row>41</xdr:row>
          <xdr:rowOff>155967</xdr:rowOff>
        </xdr:to>
        <xdr:grpSp>
          <xdr:nvGrpSpPr>
            <xdr:cNvPr id="8" name="Gruppieren 7">
              <a:extLst>
                <a:ext uri="{FF2B5EF4-FFF2-40B4-BE49-F238E27FC236}">
                  <a16:creationId xmlns:a16="http://schemas.microsoft.com/office/drawing/2014/main" id="{00000000-0008-0000-0200-000008000000}"/>
                </a:ext>
              </a:extLst>
            </xdr:cNvPr>
            <xdr:cNvGrpSpPr/>
          </xdr:nvGrpSpPr>
          <xdr:grpSpPr>
            <a:xfrm>
              <a:off x="460812" y="9776458"/>
              <a:ext cx="1515906" cy="559047"/>
              <a:chOff x="403896" y="2923010"/>
              <a:chExt cx="3078982" cy="858112"/>
            </a:xfrm>
          </xdr:grpSpPr>
          <xdr:sp macro="" textlink="">
            <xdr:nvSpPr>
              <xdr:cNvPr id="7184" name="Group Box 16" hidden="1">
                <a:extLst>
                  <a:ext uri="{63B3BB69-23CF-44E3-9099-C40C66FF867C}">
                    <a14:compatExt spid="_x0000_s7184"/>
                  </a:ext>
                  <a:ext uri="{FF2B5EF4-FFF2-40B4-BE49-F238E27FC236}">
                    <a16:creationId xmlns:a16="http://schemas.microsoft.com/office/drawing/2014/main" id="{00000000-0008-0000-0100-0000101C0000}"/>
                  </a:ext>
                </a:extLst>
              </xdr:cNvPr>
              <xdr:cNvSpPr/>
            </xdr:nvSpPr>
            <xdr:spPr bwMode="auto">
              <a:xfrm>
                <a:off x="403896" y="2923010"/>
                <a:ext cx="3078982" cy="858112"/>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7185" name="Option Button 17" hidden="1">
                <a:extLst>
                  <a:ext uri="{63B3BB69-23CF-44E3-9099-C40C66FF867C}">
                    <a14:compatExt spid="_x0000_s7185"/>
                  </a:ext>
                  <a:ext uri="{FF2B5EF4-FFF2-40B4-BE49-F238E27FC236}">
                    <a16:creationId xmlns:a16="http://schemas.microsoft.com/office/drawing/2014/main" id="{00000000-0008-0000-0100-0000111C0000}"/>
                  </a:ext>
                </a:extLst>
              </xdr:cNvPr>
              <xdr:cNvSpPr/>
            </xdr:nvSpPr>
            <xdr:spPr bwMode="auto">
              <a:xfrm>
                <a:off x="720478" y="3160955"/>
                <a:ext cx="1217446" cy="3962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7186" name="Option Button 18" hidden="1">
                <a:extLst>
                  <a:ext uri="{63B3BB69-23CF-44E3-9099-C40C66FF867C}">
                    <a14:compatExt spid="_x0000_s7186"/>
                  </a:ext>
                  <a:ext uri="{FF2B5EF4-FFF2-40B4-BE49-F238E27FC236}">
                    <a16:creationId xmlns:a16="http://schemas.microsoft.com/office/drawing/2014/main" id="{00000000-0008-0000-0100-0000121C0000}"/>
                  </a:ext>
                </a:extLst>
              </xdr:cNvPr>
              <xdr:cNvSpPr/>
            </xdr:nvSpPr>
            <xdr:spPr bwMode="auto">
              <a:xfrm>
                <a:off x="2214702" y="3175355"/>
                <a:ext cx="1183544" cy="3962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60274</xdr:colOff>
          <xdr:row>45</xdr:row>
          <xdr:rowOff>13333</xdr:rowOff>
        </xdr:from>
        <xdr:to>
          <xdr:col>3</xdr:col>
          <xdr:colOff>838603</xdr:colOff>
          <xdr:row>47</xdr:row>
          <xdr:rowOff>191136</xdr:rowOff>
        </xdr:to>
        <xdr:grpSp>
          <xdr:nvGrpSpPr>
            <xdr:cNvPr id="9" name="Gruppieren 8">
              <a:extLst>
                <a:ext uri="{FF2B5EF4-FFF2-40B4-BE49-F238E27FC236}">
                  <a16:creationId xmlns:a16="http://schemas.microsoft.com/office/drawing/2014/main" id="{00000000-0008-0000-0200-000009000000}"/>
                </a:ext>
              </a:extLst>
            </xdr:cNvPr>
            <xdr:cNvGrpSpPr/>
          </xdr:nvGrpSpPr>
          <xdr:grpSpPr>
            <a:xfrm>
              <a:off x="460812" y="11296795"/>
              <a:ext cx="1515906" cy="549033"/>
              <a:chOff x="403896" y="2923026"/>
              <a:chExt cx="3078982" cy="858114"/>
            </a:xfrm>
          </xdr:grpSpPr>
          <xdr:sp macro="" textlink="">
            <xdr:nvSpPr>
              <xdr:cNvPr id="7187" name="Group Box 19" hidden="1">
                <a:extLst>
                  <a:ext uri="{63B3BB69-23CF-44E3-9099-C40C66FF867C}">
                    <a14:compatExt spid="_x0000_s7187"/>
                  </a:ext>
                  <a:ext uri="{FF2B5EF4-FFF2-40B4-BE49-F238E27FC236}">
                    <a16:creationId xmlns:a16="http://schemas.microsoft.com/office/drawing/2014/main" id="{00000000-0008-0000-0100-0000131C0000}"/>
                  </a:ext>
                </a:extLst>
              </xdr:cNvPr>
              <xdr:cNvSpPr/>
            </xdr:nvSpPr>
            <xdr:spPr bwMode="auto">
              <a:xfrm>
                <a:off x="403896" y="2923026"/>
                <a:ext cx="3078982" cy="858114"/>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7188" name="Option Button 20" hidden="1">
                <a:extLst>
                  <a:ext uri="{63B3BB69-23CF-44E3-9099-C40C66FF867C}">
                    <a14:compatExt spid="_x0000_s7188"/>
                  </a:ext>
                  <a:ext uri="{FF2B5EF4-FFF2-40B4-BE49-F238E27FC236}">
                    <a16:creationId xmlns:a16="http://schemas.microsoft.com/office/drawing/2014/main" id="{00000000-0008-0000-0100-0000141C0000}"/>
                  </a:ext>
                </a:extLst>
              </xdr:cNvPr>
              <xdr:cNvSpPr/>
            </xdr:nvSpPr>
            <xdr:spPr bwMode="auto">
              <a:xfrm>
                <a:off x="720478" y="3160955"/>
                <a:ext cx="1217446" cy="3962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7189" name="Option Button 21" hidden="1">
                <a:extLst>
                  <a:ext uri="{63B3BB69-23CF-44E3-9099-C40C66FF867C}">
                    <a14:compatExt spid="_x0000_s7189"/>
                  </a:ext>
                  <a:ext uri="{FF2B5EF4-FFF2-40B4-BE49-F238E27FC236}">
                    <a16:creationId xmlns:a16="http://schemas.microsoft.com/office/drawing/2014/main" id="{00000000-0008-0000-0100-0000151C0000}"/>
                  </a:ext>
                </a:extLst>
              </xdr:cNvPr>
              <xdr:cNvSpPr/>
            </xdr:nvSpPr>
            <xdr:spPr bwMode="auto">
              <a:xfrm>
                <a:off x="2214702" y="3175356"/>
                <a:ext cx="1183544" cy="3962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xdr:twoCellAnchor>
    <xdr:from>
      <xdr:col>0</xdr:col>
      <xdr:colOff>3764</xdr:colOff>
      <xdr:row>5</xdr:row>
      <xdr:rowOff>57431</xdr:rowOff>
    </xdr:from>
    <xdr:to>
      <xdr:col>3</xdr:col>
      <xdr:colOff>2638357</xdr:colOff>
      <xdr:row>6</xdr:row>
      <xdr:rowOff>11836</xdr:rowOff>
    </xdr:to>
    <xdr:grpSp>
      <xdr:nvGrpSpPr>
        <xdr:cNvPr id="26" name="Gruppieren 25">
          <a:extLst>
            <a:ext uri="{FF2B5EF4-FFF2-40B4-BE49-F238E27FC236}">
              <a16:creationId xmlns:a16="http://schemas.microsoft.com/office/drawing/2014/main" id="{00000000-0008-0000-0200-00001A000000}"/>
            </a:ext>
          </a:extLst>
        </xdr:cNvPr>
        <xdr:cNvGrpSpPr/>
      </xdr:nvGrpSpPr>
      <xdr:grpSpPr>
        <a:xfrm>
          <a:off x="3764" y="1200431"/>
          <a:ext cx="3772708" cy="550328"/>
          <a:chOff x="6583456" y="3586443"/>
          <a:chExt cx="3700260" cy="558053"/>
        </a:xfrm>
      </xdr:grpSpPr>
      <xdr:sp macro="" textlink="">
        <xdr:nvSpPr>
          <xdr:cNvPr id="22" name="Rechteck 21">
            <a:extLst>
              <a:ext uri="{FF2B5EF4-FFF2-40B4-BE49-F238E27FC236}">
                <a16:creationId xmlns:a16="http://schemas.microsoft.com/office/drawing/2014/main" id="{00000000-0008-0000-0200-000016000000}"/>
              </a:ext>
            </a:extLst>
          </xdr:cNvPr>
          <xdr:cNvSpPr/>
        </xdr:nvSpPr>
        <xdr:spPr>
          <a:xfrm>
            <a:off x="6583456" y="3586443"/>
            <a:ext cx="3700260" cy="558053"/>
          </a:xfrm>
          <a:prstGeom prst="rect">
            <a:avLst/>
          </a:prstGeom>
          <a:ln>
            <a:solidFill>
              <a:sysClr val="windowText" lastClr="000000"/>
            </a:solidFill>
          </a:ln>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de-CH" sz="1100"/>
          </a:p>
        </xdr:txBody>
      </xdr:sp>
      <xdr:sp macro="" textlink="">
        <xdr:nvSpPr>
          <xdr:cNvPr id="23" name="Textfeld 22">
            <a:extLst>
              <a:ext uri="{FF2B5EF4-FFF2-40B4-BE49-F238E27FC236}">
                <a16:creationId xmlns:a16="http://schemas.microsoft.com/office/drawing/2014/main" id="{00000000-0008-0000-0200-000017000000}"/>
              </a:ext>
            </a:extLst>
          </xdr:cNvPr>
          <xdr:cNvSpPr txBox="1"/>
        </xdr:nvSpPr>
        <xdr:spPr>
          <a:xfrm>
            <a:off x="6832894" y="3685295"/>
            <a:ext cx="2148280" cy="3866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CH" sz="2000" b="1">
                <a:solidFill>
                  <a:schemeClr val="bg1"/>
                </a:solidFill>
                <a:latin typeface="Arial Narrow" panose="020B0606020202030204" pitchFamily="34" charset="0"/>
              </a:rPr>
              <a:t>Treibhausgasbilanz</a:t>
            </a:r>
            <a:endParaRPr lang="de-CH" sz="1800" b="1">
              <a:solidFill>
                <a:schemeClr val="bg1"/>
              </a:solidFill>
              <a:latin typeface="Arial Narrow" panose="020B0606020202030204" pitchFamily="34" charset="0"/>
            </a:endParaRPr>
          </a:p>
        </xdr:txBody>
      </xdr:sp>
      <xdr:sp macro="" textlink="">
        <xdr:nvSpPr>
          <xdr:cNvPr id="25" name="Textfeld 24">
            <a:extLst>
              <a:ext uri="{FF2B5EF4-FFF2-40B4-BE49-F238E27FC236}">
                <a16:creationId xmlns:a16="http://schemas.microsoft.com/office/drawing/2014/main" id="{00000000-0008-0000-0200-000019000000}"/>
              </a:ext>
            </a:extLst>
          </xdr:cNvPr>
          <xdr:cNvSpPr txBox="1"/>
        </xdr:nvSpPr>
        <xdr:spPr>
          <a:xfrm>
            <a:off x="9674259" y="3685295"/>
            <a:ext cx="487618" cy="3891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lang="de-CH" sz="2000" b="1">
                <a:solidFill>
                  <a:schemeClr val="bg1"/>
                </a:solidFill>
                <a:latin typeface="Arial Narrow" panose="020B0606020202030204" pitchFamily="34" charset="0"/>
              </a:rPr>
              <a:t>1/4</a:t>
            </a:r>
          </a:p>
        </xdr:txBody>
      </xdr:sp>
    </xdr:grpSp>
    <xdr:clientData/>
  </xdr:twoCellAnchor>
  <xdr:twoCellAnchor editAs="oneCell">
    <xdr:from>
      <xdr:col>4</xdr:col>
      <xdr:colOff>601193</xdr:colOff>
      <xdr:row>5</xdr:row>
      <xdr:rowOff>166610</xdr:rowOff>
    </xdr:from>
    <xdr:to>
      <xdr:col>4</xdr:col>
      <xdr:colOff>1608575</xdr:colOff>
      <xdr:row>5</xdr:row>
      <xdr:rowOff>456147</xdr:rowOff>
    </xdr:to>
    <xdr:sp macro="" textlink="">
      <xdr:nvSpPr>
        <xdr:cNvPr id="7168" name="Rechteck 7167">
          <a:hlinkClick xmlns:r="http://schemas.openxmlformats.org/officeDocument/2006/relationships" r:id="rId3"/>
          <a:extLst>
            <a:ext uri="{FF2B5EF4-FFF2-40B4-BE49-F238E27FC236}">
              <a16:creationId xmlns:a16="http://schemas.microsoft.com/office/drawing/2014/main" id="{00000000-0008-0000-0200-0000001C0000}"/>
            </a:ext>
          </a:extLst>
        </xdr:cNvPr>
        <xdr:cNvSpPr/>
      </xdr:nvSpPr>
      <xdr:spPr>
        <a:xfrm>
          <a:off x="4588555" y="1296472"/>
          <a:ext cx="1007382" cy="289537"/>
        </a:xfrm>
        <a:prstGeom prst="rect">
          <a:avLst/>
        </a:prstGeom>
        <a:solidFill>
          <a:schemeClr val="bg1"/>
        </a:solidFill>
        <a:ln>
          <a:solidFill>
            <a:srgbClr val="F07D3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100">
              <a:solidFill>
                <a:srgbClr val="F07D33"/>
              </a:solidFill>
              <a:effectLst/>
              <a:latin typeface="+mn-lt"/>
              <a:ea typeface="+mn-ea"/>
              <a:cs typeface="+mn-cs"/>
            </a:rPr>
            <a:t>← </a:t>
          </a:r>
          <a:r>
            <a:rPr lang="de-CH" sz="1200" b="1">
              <a:solidFill>
                <a:srgbClr val="F07D33"/>
              </a:solidFill>
              <a:latin typeface="Arial Narrow" panose="020B0606020202030204" pitchFamily="34" charset="0"/>
            </a:rPr>
            <a:t>Zurück</a:t>
          </a:r>
        </a:p>
      </xdr:txBody>
    </xdr:sp>
    <xdr:clientData/>
  </xdr:twoCellAnchor>
  <xdr:twoCellAnchor editAs="oneCell">
    <xdr:from>
      <xdr:col>4</xdr:col>
      <xdr:colOff>1668901</xdr:colOff>
      <xdr:row>5</xdr:row>
      <xdr:rowOff>156397</xdr:rowOff>
    </xdr:from>
    <xdr:to>
      <xdr:col>5</xdr:col>
      <xdr:colOff>380987</xdr:colOff>
      <xdr:row>5</xdr:row>
      <xdr:rowOff>466360</xdr:rowOff>
    </xdr:to>
    <xdr:sp macro="" textlink="">
      <xdr:nvSpPr>
        <xdr:cNvPr id="7192" name="Rechteck 7191">
          <a:hlinkClick xmlns:r="http://schemas.openxmlformats.org/officeDocument/2006/relationships" r:id="rId4"/>
          <a:extLst>
            <a:ext uri="{FF2B5EF4-FFF2-40B4-BE49-F238E27FC236}">
              <a16:creationId xmlns:a16="http://schemas.microsoft.com/office/drawing/2014/main" id="{00000000-0008-0000-0200-0000181C0000}"/>
            </a:ext>
          </a:extLst>
        </xdr:cNvPr>
        <xdr:cNvSpPr/>
      </xdr:nvSpPr>
      <xdr:spPr>
        <a:xfrm>
          <a:off x="5656263" y="1286259"/>
          <a:ext cx="1044069" cy="309963"/>
        </a:xfrm>
        <a:prstGeom prst="rect">
          <a:avLst/>
        </a:prstGeom>
        <a:solidFill>
          <a:srgbClr val="FE6A2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200" b="1">
              <a:solidFill>
                <a:schemeClr val="bg1"/>
              </a:solidFill>
              <a:latin typeface="Arial Narrow" panose="020B0606020202030204" pitchFamily="34" charset="0"/>
            </a:rPr>
            <a:t>Weiter </a:t>
          </a:r>
          <a:r>
            <a:rPr lang="de-CH" sz="1100">
              <a:solidFill>
                <a:schemeClr val="lt1"/>
              </a:solidFill>
              <a:effectLst/>
              <a:latin typeface="+mn-lt"/>
              <a:ea typeface="+mn-ea"/>
              <a:cs typeface="+mn-cs"/>
            </a:rPr>
            <a:t>→</a:t>
          </a:r>
          <a:endParaRPr lang="de-CH" sz="1200" b="1">
            <a:solidFill>
              <a:schemeClr val="bg1"/>
            </a:solidFill>
            <a:latin typeface="Arial Narrow" panose="020B0606020202030204" pitchFamily="34" charset="0"/>
          </a:endParaRPr>
        </a:p>
      </xdr:txBody>
    </xdr:sp>
    <xdr:clientData/>
  </xdr:twoCellAnchor>
  <xdr:twoCellAnchor editAs="oneCell">
    <xdr:from>
      <xdr:col>4</xdr:col>
      <xdr:colOff>604345</xdr:colOff>
      <xdr:row>54</xdr:row>
      <xdr:rowOff>108748</xdr:rowOff>
    </xdr:from>
    <xdr:to>
      <xdr:col>4</xdr:col>
      <xdr:colOff>1611727</xdr:colOff>
      <xdr:row>54</xdr:row>
      <xdr:rowOff>398285</xdr:rowOff>
    </xdr:to>
    <xdr:sp macro="" textlink="">
      <xdr:nvSpPr>
        <xdr:cNvPr id="18" name="Rechteck 17">
          <a:hlinkClick xmlns:r="http://schemas.openxmlformats.org/officeDocument/2006/relationships" r:id="rId3"/>
          <a:extLst>
            <a:ext uri="{FF2B5EF4-FFF2-40B4-BE49-F238E27FC236}">
              <a16:creationId xmlns:a16="http://schemas.microsoft.com/office/drawing/2014/main" id="{00000000-0008-0000-0200-000012000000}"/>
            </a:ext>
          </a:extLst>
        </xdr:cNvPr>
        <xdr:cNvSpPr/>
      </xdr:nvSpPr>
      <xdr:spPr>
        <a:xfrm>
          <a:off x="4591707" y="11578162"/>
          <a:ext cx="1007382" cy="289537"/>
        </a:xfrm>
        <a:prstGeom prst="rect">
          <a:avLst/>
        </a:prstGeom>
        <a:solidFill>
          <a:schemeClr val="bg1"/>
        </a:solidFill>
        <a:ln>
          <a:solidFill>
            <a:srgbClr val="F07D3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100">
              <a:solidFill>
                <a:srgbClr val="F07D33"/>
              </a:solidFill>
              <a:effectLst/>
              <a:latin typeface="+mn-lt"/>
              <a:ea typeface="+mn-ea"/>
              <a:cs typeface="+mn-cs"/>
            </a:rPr>
            <a:t>← </a:t>
          </a:r>
          <a:r>
            <a:rPr lang="de-CH" sz="1200" b="1">
              <a:solidFill>
                <a:srgbClr val="F07D33"/>
              </a:solidFill>
              <a:latin typeface="Arial Narrow" panose="020B0606020202030204" pitchFamily="34" charset="0"/>
            </a:rPr>
            <a:t>Zurück</a:t>
          </a:r>
        </a:p>
      </xdr:txBody>
    </xdr:sp>
    <xdr:clientData/>
  </xdr:twoCellAnchor>
  <xdr:twoCellAnchor editAs="oneCell">
    <xdr:from>
      <xdr:col>4</xdr:col>
      <xdr:colOff>1672053</xdr:colOff>
      <xdr:row>54</xdr:row>
      <xdr:rowOff>98535</xdr:rowOff>
    </xdr:from>
    <xdr:to>
      <xdr:col>6</xdr:col>
      <xdr:colOff>3139</xdr:colOff>
      <xdr:row>54</xdr:row>
      <xdr:rowOff>408498</xdr:rowOff>
    </xdr:to>
    <xdr:sp macro="" textlink="">
      <xdr:nvSpPr>
        <xdr:cNvPr id="19" name="Rechteck 18">
          <a:hlinkClick xmlns:r="http://schemas.openxmlformats.org/officeDocument/2006/relationships" r:id="rId4"/>
          <a:extLst>
            <a:ext uri="{FF2B5EF4-FFF2-40B4-BE49-F238E27FC236}">
              <a16:creationId xmlns:a16="http://schemas.microsoft.com/office/drawing/2014/main" id="{00000000-0008-0000-0200-000013000000}"/>
            </a:ext>
          </a:extLst>
        </xdr:cNvPr>
        <xdr:cNvSpPr/>
      </xdr:nvSpPr>
      <xdr:spPr>
        <a:xfrm>
          <a:off x="5659415" y="11567949"/>
          <a:ext cx="1044069" cy="309963"/>
        </a:xfrm>
        <a:prstGeom prst="rect">
          <a:avLst/>
        </a:prstGeom>
        <a:solidFill>
          <a:srgbClr val="FE6A2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200" b="1">
              <a:solidFill>
                <a:schemeClr val="bg1"/>
              </a:solidFill>
              <a:latin typeface="Arial Narrow" panose="020B0606020202030204" pitchFamily="34" charset="0"/>
            </a:rPr>
            <a:t>Weiter </a:t>
          </a:r>
          <a:r>
            <a:rPr lang="de-CH" sz="1100">
              <a:solidFill>
                <a:schemeClr val="lt1"/>
              </a:solidFill>
              <a:effectLst/>
              <a:latin typeface="+mn-lt"/>
              <a:ea typeface="+mn-ea"/>
              <a:cs typeface="+mn-cs"/>
            </a:rPr>
            <a:t>→</a:t>
          </a:r>
          <a:endParaRPr lang="de-CH" sz="1200" b="1">
            <a:solidFill>
              <a:schemeClr val="bg1"/>
            </a:solidFill>
            <a:latin typeface="Arial Narrow" panose="020B0606020202030204" pitchFamily="34" charset="0"/>
          </a:endParaRPr>
        </a:p>
      </xdr:txBody>
    </xdr:sp>
    <xdr:clientData/>
  </xdr:twoCellAnchor>
  <mc:AlternateContent xmlns:mc="http://schemas.openxmlformats.org/markup-compatibility/2006">
    <mc:Choice xmlns:a14="http://schemas.microsoft.com/office/drawing/2010/main" Requires="a14">
      <xdr:twoCellAnchor>
        <xdr:from>
          <xdr:col>1</xdr:col>
          <xdr:colOff>60274</xdr:colOff>
          <xdr:row>51</xdr:row>
          <xdr:rowOff>34582</xdr:rowOff>
        </xdr:from>
        <xdr:to>
          <xdr:col>3</xdr:col>
          <xdr:colOff>838603</xdr:colOff>
          <xdr:row>53</xdr:row>
          <xdr:rowOff>212384</xdr:rowOff>
        </xdr:to>
        <xdr:grpSp>
          <xdr:nvGrpSpPr>
            <xdr:cNvPr id="10" name="Gruppieren 9">
              <a:extLst>
                <a:ext uri="{FF2B5EF4-FFF2-40B4-BE49-F238E27FC236}">
                  <a16:creationId xmlns:a16="http://schemas.microsoft.com/office/drawing/2014/main" id="{5269F541-2457-4569-BD54-A55FA05ED6FC}"/>
                </a:ext>
              </a:extLst>
            </xdr:cNvPr>
            <xdr:cNvGrpSpPr/>
          </xdr:nvGrpSpPr>
          <xdr:grpSpPr>
            <a:xfrm>
              <a:off x="460812" y="12812736"/>
              <a:ext cx="1515906" cy="549033"/>
              <a:chOff x="403896" y="2923023"/>
              <a:chExt cx="3078982" cy="858115"/>
            </a:xfrm>
          </xdr:grpSpPr>
          <xdr:sp macro="" textlink="">
            <xdr:nvSpPr>
              <xdr:cNvPr id="7190" name="Group Box 22" hidden="1">
                <a:extLst>
                  <a:ext uri="{63B3BB69-23CF-44E3-9099-C40C66FF867C}">
                    <a14:compatExt spid="_x0000_s7190"/>
                  </a:ext>
                  <a:ext uri="{FF2B5EF4-FFF2-40B4-BE49-F238E27FC236}">
                    <a16:creationId xmlns:a16="http://schemas.microsoft.com/office/drawing/2014/main" id="{00000000-0008-0000-0100-0000161C0000}"/>
                  </a:ext>
                </a:extLst>
              </xdr:cNvPr>
              <xdr:cNvSpPr/>
            </xdr:nvSpPr>
            <xdr:spPr bwMode="auto">
              <a:xfrm>
                <a:off x="403896" y="2923023"/>
                <a:ext cx="3078982" cy="858115"/>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7191" name="Option Button 23" hidden="1">
                <a:extLst>
                  <a:ext uri="{63B3BB69-23CF-44E3-9099-C40C66FF867C}">
                    <a14:compatExt spid="_x0000_s7191"/>
                  </a:ext>
                  <a:ext uri="{FF2B5EF4-FFF2-40B4-BE49-F238E27FC236}">
                    <a16:creationId xmlns:a16="http://schemas.microsoft.com/office/drawing/2014/main" id="{00000000-0008-0000-0100-0000171C0000}"/>
                  </a:ext>
                </a:extLst>
              </xdr:cNvPr>
              <xdr:cNvSpPr/>
            </xdr:nvSpPr>
            <xdr:spPr bwMode="auto">
              <a:xfrm>
                <a:off x="720478" y="3160957"/>
                <a:ext cx="1217446" cy="3962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11" name="Option Button 24" hidden="1">
                <a:extLst>
                  <a:ext uri="{63B3BB69-23CF-44E3-9099-C40C66FF867C}">
                    <a14:compatExt spid="_x0000_s7192"/>
                  </a:ext>
                  <a:ext uri="{FF2B5EF4-FFF2-40B4-BE49-F238E27FC236}">
                    <a16:creationId xmlns:a16="http://schemas.microsoft.com/office/drawing/2014/main" id="{00000000-0008-0000-0100-00000B000000}"/>
                  </a:ext>
                </a:extLst>
              </xdr:cNvPr>
              <xdr:cNvSpPr/>
            </xdr:nvSpPr>
            <xdr:spPr bwMode="auto">
              <a:xfrm>
                <a:off x="2214702" y="3175357"/>
                <a:ext cx="1183544" cy="3962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xdr:twoCellAnchor editAs="oneCell">
    <xdr:from>
      <xdr:col>3</xdr:col>
      <xdr:colOff>1819275</xdr:colOff>
      <xdr:row>50</xdr:row>
      <xdr:rowOff>0</xdr:rowOff>
    </xdr:from>
    <xdr:to>
      <xdr:col>4</xdr:col>
      <xdr:colOff>2039085</xdr:colOff>
      <xdr:row>53</xdr:row>
      <xdr:rowOff>60158</xdr:rowOff>
    </xdr:to>
    <xdr:sp macro="" textlink="">
      <xdr:nvSpPr>
        <xdr:cNvPr id="12" name="Textfeld 11">
          <a:extLst>
            <a:ext uri="{FF2B5EF4-FFF2-40B4-BE49-F238E27FC236}">
              <a16:creationId xmlns:a16="http://schemas.microsoft.com/office/drawing/2014/main" id="{0A4E749E-866F-4F89-94D9-AE90C6FABD0A}"/>
            </a:ext>
          </a:extLst>
        </xdr:cNvPr>
        <xdr:cNvSpPr txBox="1"/>
      </xdr:nvSpPr>
      <xdr:spPr>
        <a:xfrm>
          <a:off x="2905125" y="12306300"/>
          <a:ext cx="3124935" cy="6221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800" b="1">
              <a:latin typeface="Arial Narrow" panose="020B0606020202030204" pitchFamily="34" charset="0"/>
            </a:rPr>
            <a:t>Hinweis:</a:t>
          </a:r>
        </a:p>
        <a:p>
          <a:r>
            <a:rPr lang="de-CH" sz="800">
              <a:latin typeface="Arial Narrow" panose="020B0606020202030204" pitchFamily="34" charset="0"/>
            </a:rPr>
            <a:t>- Eine Primärdatenstrategie beschreibt den Ansatz, mit dem ein Unternehmen schrittweise mehr lieferanten- oder standortspezifische Daten anstelle von Durchschnitts- oder Sekundärdaten in seine THG-Bilanz integriert</a:t>
          </a:r>
          <a:endParaRPr lang="de-CH" sz="800" baseline="0">
            <a:solidFill>
              <a:schemeClr val="dk1"/>
            </a:solidFill>
            <a:latin typeface="Arial Narrow" panose="020B0606020202030204" pitchFamily="34"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57150</xdr:colOff>
      <xdr:row>1</xdr:row>
      <xdr:rowOff>9525</xdr:rowOff>
    </xdr:from>
    <xdr:ext cx="400050" cy="605944"/>
    <xdr:pic>
      <xdr:nvPicPr>
        <xdr:cNvPr id="2" name="Grafik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38150" y="200025"/>
          <a:ext cx="400050" cy="605944"/>
        </a:xfrm>
        <a:prstGeom prst="rect">
          <a:avLst/>
        </a:prstGeom>
      </xdr:spPr>
    </xdr:pic>
    <xdr:clientData/>
  </xdr:oneCellAnchor>
  <mc:AlternateContent xmlns:mc="http://schemas.openxmlformats.org/markup-compatibility/2006">
    <mc:Choice xmlns:a14="http://schemas.microsoft.com/office/drawing/2010/main" Requires="a14">
      <xdr:twoCellAnchor>
        <xdr:from>
          <xdr:col>1</xdr:col>
          <xdr:colOff>55405</xdr:colOff>
          <xdr:row>8</xdr:row>
          <xdr:rowOff>82695</xdr:rowOff>
        </xdr:from>
        <xdr:to>
          <xdr:col>3</xdr:col>
          <xdr:colOff>831922</xdr:colOff>
          <xdr:row>11</xdr:row>
          <xdr:rowOff>64796</xdr:rowOff>
        </xdr:to>
        <xdr:grpSp>
          <xdr:nvGrpSpPr>
            <xdr:cNvPr id="3" name="Gruppieren 2">
              <a:extLst>
                <a:ext uri="{FF2B5EF4-FFF2-40B4-BE49-F238E27FC236}">
                  <a16:creationId xmlns:a16="http://schemas.microsoft.com/office/drawing/2014/main" id="{00000000-0008-0000-0300-000003000000}"/>
                </a:ext>
              </a:extLst>
            </xdr:cNvPr>
            <xdr:cNvGrpSpPr/>
          </xdr:nvGrpSpPr>
          <xdr:grpSpPr>
            <a:xfrm>
              <a:off x="453723" y="2351377"/>
              <a:ext cx="1515426" cy="553601"/>
              <a:chOff x="402727" y="2388928"/>
              <a:chExt cx="1453714" cy="528278"/>
            </a:xfrm>
          </xdr:grpSpPr>
          <xdr:sp macro="" textlink="">
            <xdr:nvSpPr>
              <xdr:cNvPr id="21505" name="Group Box 1" hidden="1">
                <a:extLst>
                  <a:ext uri="{63B3BB69-23CF-44E3-9099-C40C66FF867C}">
                    <a14:compatExt spid="_x0000_s21505"/>
                  </a:ext>
                  <a:ext uri="{FF2B5EF4-FFF2-40B4-BE49-F238E27FC236}">
                    <a16:creationId xmlns:a16="http://schemas.microsoft.com/office/drawing/2014/main" id="{00000000-0008-0000-0200-000001540000}"/>
                  </a:ext>
                </a:extLst>
              </xdr:cNvPr>
              <xdr:cNvSpPr/>
            </xdr:nvSpPr>
            <xdr:spPr bwMode="auto">
              <a:xfrm>
                <a:off x="402727" y="2388928"/>
                <a:ext cx="1453714" cy="528278"/>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1506" name="Option Button 2" hidden="1">
                <a:extLst>
                  <a:ext uri="{63B3BB69-23CF-44E3-9099-C40C66FF867C}">
                    <a14:compatExt spid="_x0000_s21506"/>
                  </a:ext>
                  <a:ext uri="{FF2B5EF4-FFF2-40B4-BE49-F238E27FC236}">
                    <a16:creationId xmlns:a16="http://schemas.microsoft.com/office/drawing/2014/main" id="{00000000-0008-0000-0200-000002540000}"/>
                  </a:ext>
                </a:extLst>
              </xdr:cNvPr>
              <xdr:cNvSpPr/>
            </xdr:nvSpPr>
            <xdr:spPr bwMode="auto">
              <a:xfrm>
                <a:off x="552199" y="2535395"/>
                <a:ext cx="574806" cy="24396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1507" name="Option Button 3" hidden="1">
                <a:extLst>
                  <a:ext uri="{63B3BB69-23CF-44E3-9099-C40C66FF867C}">
                    <a14:compatExt spid="_x0000_s21507"/>
                  </a:ext>
                  <a:ext uri="{FF2B5EF4-FFF2-40B4-BE49-F238E27FC236}">
                    <a16:creationId xmlns:a16="http://schemas.microsoft.com/office/drawing/2014/main" id="{00000000-0008-0000-0200-000003540000}"/>
                  </a:ext>
                </a:extLst>
              </xdr:cNvPr>
              <xdr:cNvSpPr/>
            </xdr:nvSpPr>
            <xdr:spPr bwMode="auto">
              <a:xfrm>
                <a:off x="1257686" y="2544262"/>
                <a:ext cx="558801" cy="24396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55611</xdr:colOff>
          <xdr:row>14</xdr:row>
          <xdr:rowOff>108307</xdr:rowOff>
        </xdr:from>
        <xdr:to>
          <xdr:col>3</xdr:col>
          <xdr:colOff>837271</xdr:colOff>
          <xdr:row>17</xdr:row>
          <xdr:rowOff>89764</xdr:rowOff>
        </xdr:to>
        <xdr:grpSp>
          <xdr:nvGrpSpPr>
            <xdr:cNvPr id="4" name="Gruppieren 3">
              <a:extLst>
                <a:ext uri="{FF2B5EF4-FFF2-40B4-BE49-F238E27FC236}">
                  <a16:creationId xmlns:a16="http://schemas.microsoft.com/office/drawing/2014/main" id="{00000000-0008-0000-0300-000004000000}"/>
                </a:ext>
              </a:extLst>
            </xdr:cNvPr>
            <xdr:cNvGrpSpPr/>
          </xdr:nvGrpSpPr>
          <xdr:grpSpPr>
            <a:xfrm>
              <a:off x="453929" y="3860580"/>
              <a:ext cx="1520569" cy="552957"/>
              <a:chOff x="403889" y="2923043"/>
              <a:chExt cx="3078978" cy="858126"/>
            </a:xfrm>
          </xdr:grpSpPr>
          <xdr:sp macro="" textlink="">
            <xdr:nvSpPr>
              <xdr:cNvPr id="21508" name="Group Box 4" hidden="1">
                <a:extLst>
                  <a:ext uri="{63B3BB69-23CF-44E3-9099-C40C66FF867C}">
                    <a14:compatExt spid="_x0000_s21508"/>
                  </a:ext>
                  <a:ext uri="{FF2B5EF4-FFF2-40B4-BE49-F238E27FC236}">
                    <a16:creationId xmlns:a16="http://schemas.microsoft.com/office/drawing/2014/main" id="{00000000-0008-0000-0200-000004540000}"/>
                  </a:ext>
                </a:extLst>
              </xdr:cNvPr>
              <xdr:cNvSpPr/>
            </xdr:nvSpPr>
            <xdr:spPr bwMode="auto">
              <a:xfrm>
                <a:off x="403889" y="2923043"/>
                <a:ext cx="3078978" cy="858126"/>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1509" name="Option Button 5" hidden="1">
                <a:extLst>
                  <a:ext uri="{63B3BB69-23CF-44E3-9099-C40C66FF867C}">
                    <a14:compatExt spid="_x0000_s21509"/>
                  </a:ext>
                  <a:ext uri="{FF2B5EF4-FFF2-40B4-BE49-F238E27FC236}">
                    <a16:creationId xmlns:a16="http://schemas.microsoft.com/office/drawing/2014/main" id="{00000000-0008-0000-0200-000005540000}"/>
                  </a:ext>
                </a:extLst>
              </xdr:cNvPr>
              <xdr:cNvSpPr/>
            </xdr:nvSpPr>
            <xdr:spPr bwMode="auto">
              <a:xfrm>
                <a:off x="720478" y="3160958"/>
                <a:ext cx="1217446" cy="3963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1510" name="Option Button 6" hidden="1">
                <a:extLst>
                  <a:ext uri="{63B3BB69-23CF-44E3-9099-C40C66FF867C}">
                    <a14:compatExt spid="_x0000_s21510"/>
                  </a:ext>
                  <a:ext uri="{FF2B5EF4-FFF2-40B4-BE49-F238E27FC236}">
                    <a16:creationId xmlns:a16="http://schemas.microsoft.com/office/drawing/2014/main" id="{00000000-0008-0000-0200-000006540000}"/>
                  </a:ext>
                </a:extLst>
              </xdr:cNvPr>
              <xdr:cNvSpPr/>
            </xdr:nvSpPr>
            <xdr:spPr bwMode="auto">
              <a:xfrm>
                <a:off x="2214705" y="3175356"/>
                <a:ext cx="1183546" cy="3963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55611</xdr:colOff>
          <xdr:row>75</xdr:row>
          <xdr:rowOff>177796</xdr:rowOff>
        </xdr:from>
        <xdr:to>
          <xdr:col>3</xdr:col>
          <xdr:colOff>837271</xdr:colOff>
          <xdr:row>79</xdr:row>
          <xdr:rowOff>17023</xdr:rowOff>
        </xdr:to>
        <xdr:grpSp>
          <xdr:nvGrpSpPr>
            <xdr:cNvPr id="5" name="Gruppieren 4">
              <a:extLst>
                <a:ext uri="{FF2B5EF4-FFF2-40B4-BE49-F238E27FC236}">
                  <a16:creationId xmlns:a16="http://schemas.microsoft.com/office/drawing/2014/main" id="{00000000-0008-0000-0300-000005000000}"/>
                </a:ext>
              </a:extLst>
            </xdr:cNvPr>
            <xdr:cNvGrpSpPr/>
          </xdr:nvGrpSpPr>
          <xdr:grpSpPr>
            <a:xfrm>
              <a:off x="453929" y="18431160"/>
              <a:ext cx="1520569" cy="549272"/>
              <a:chOff x="403889" y="2923002"/>
              <a:chExt cx="3078978" cy="858115"/>
            </a:xfrm>
          </xdr:grpSpPr>
          <xdr:sp macro="" textlink="">
            <xdr:nvSpPr>
              <xdr:cNvPr id="21511" name="Group Box 7" hidden="1">
                <a:extLst>
                  <a:ext uri="{63B3BB69-23CF-44E3-9099-C40C66FF867C}">
                    <a14:compatExt spid="_x0000_s21511"/>
                  </a:ext>
                  <a:ext uri="{FF2B5EF4-FFF2-40B4-BE49-F238E27FC236}">
                    <a16:creationId xmlns:a16="http://schemas.microsoft.com/office/drawing/2014/main" id="{00000000-0008-0000-0200-000007540000}"/>
                  </a:ext>
                </a:extLst>
              </xdr:cNvPr>
              <xdr:cNvSpPr/>
            </xdr:nvSpPr>
            <xdr:spPr bwMode="auto">
              <a:xfrm>
                <a:off x="403889" y="2923002"/>
                <a:ext cx="3078978" cy="858115"/>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1512" name="Option Button 8" hidden="1">
                <a:extLst>
                  <a:ext uri="{63B3BB69-23CF-44E3-9099-C40C66FF867C}">
                    <a14:compatExt spid="_x0000_s21512"/>
                  </a:ext>
                  <a:ext uri="{FF2B5EF4-FFF2-40B4-BE49-F238E27FC236}">
                    <a16:creationId xmlns:a16="http://schemas.microsoft.com/office/drawing/2014/main" id="{00000000-0008-0000-0200-000008540000}"/>
                  </a:ext>
                </a:extLst>
              </xdr:cNvPr>
              <xdr:cNvSpPr/>
            </xdr:nvSpPr>
            <xdr:spPr bwMode="auto">
              <a:xfrm>
                <a:off x="720478" y="3160956"/>
                <a:ext cx="1217446" cy="3962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1513" name="Option Button 9" hidden="1">
                <a:extLst>
                  <a:ext uri="{63B3BB69-23CF-44E3-9099-C40C66FF867C}">
                    <a14:compatExt spid="_x0000_s21513"/>
                  </a:ext>
                  <a:ext uri="{FF2B5EF4-FFF2-40B4-BE49-F238E27FC236}">
                    <a16:creationId xmlns:a16="http://schemas.microsoft.com/office/drawing/2014/main" id="{00000000-0008-0000-0200-000009540000}"/>
                  </a:ext>
                </a:extLst>
              </xdr:cNvPr>
              <xdr:cNvSpPr/>
            </xdr:nvSpPr>
            <xdr:spPr bwMode="auto">
              <a:xfrm>
                <a:off x="2214705" y="3175356"/>
                <a:ext cx="1183546" cy="3962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55611</xdr:colOff>
          <xdr:row>20</xdr:row>
          <xdr:rowOff>122886</xdr:rowOff>
        </xdr:from>
        <xdr:to>
          <xdr:col>3</xdr:col>
          <xdr:colOff>837271</xdr:colOff>
          <xdr:row>23</xdr:row>
          <xdr:rowOff>96979</xdr:rowOff>
        </xdr:to>
        <xdr:grpSp>
          <xdr:nvGrpSpPr>
            <xdr:cNvPr id="6" name="Gruppieren 5">
              <a:extLst>
                <a:ext uri="{FF2B5EF4-FFF2-40B4-BE49-F238E27FC236}">
                  <a16:creationId xmlns:a16="http://schemas.microsoft.com/office/drawing/2014/main" id="{00000000-0008-0000-0300-000006000000}"/>
                </a:ext>
              </a:extLst>
            </xdr:cNvPr>
            <xdr:cNvGrpSpPr/>
          </xdr:nvGrpSpPr>
          <xdr:grpSpPr>
            <a:xfrm>
              <a:off x="453929" y="5162477"/>
              <a:ext cx="1520569" cy="557138"/>
              <a:chOff x="403889" y="2923044"/>
              <a:chExt cx="3078978" cy="858122"/>
            </a:xfrm>
          </xdr:grpSpPr>
          <xdr:sp macro="" textlink="">
            <xdr:nvSpPr>
              <xdr:cNvPr id="21514" name="Group Box 10" hidden="1">
                <a:extLst>
                  <a:ext uri="{63B3BB69-23CF-44E3-9099-C40C66FF867C}">
                    <a14:compatExt spid="_x0000_s21514"/>
                  </a:ext>
                  <a:ext uri="{FF2B5EF4-FFF2-40B4-BE49-F238E27FC236}">
                    <a16:creationId xmlns:a16="http://schemas.microsoft.com/office/drawing/2014/main" id="{00000000-0008-0000-0200-00000A540000}"/>
                  </a:ext>
                </a:extLst>
              </xdr:cNvPr>
              <xdr:cNvSpPr/>
            </xdr:nvSpPr>
            <xdr:spPr bwMode="auto">
              <a:xfrm>
                <a:off x="403889" y="2923044"/>
                <a:ext cx="3078978" cy="858122"/>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1515" name="Option Button 11" hidden="1">
                <a:extLst>
                  <a:ext uri="{63B3BB69-23CF-44E3-9099-C40C66FF867C}">
                    <a14:compatExt spid="_x0000_s21515"/>
                  </a:ext>
                  <a:ext uri="{FF2B5EF4-FFF2-40B4-BE49-F238E27FC236}">
                    <a16:creationId xmlns:a16="http://schemas.microsoft.com/office/drawing/2014/main" id="{00000000-0008-0000-0200-00000B540000}"/>
                  </a:ext>
                </a:extLst>
              </xdr:cNvPr>
              <xdr:cNvSpPr/>
            </xdr:nvSpPr>
            <xdr:spPr bwMode="auto">
              <a:xfrm>
                <a:off x="720478" y="3160956"/>
                <a:ext cx="1217446" cy="3962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1516" name="Option Button 12" hidden="1">
                <a:extLst>
                  <a:ext uri="{63B3BB69-23CF-44E3-9099-C40C66FF867C}">
                    <a14:compatExt spid="_x0000_s21516"/>
                  </a:ext>
                  <a:ext uri="{FF2B5EF4-FFF2-40B4-BE49-F238E27FC236}">
                    <a16:creationId xmlns:a16="http://schemas.microsoft.com/office/drawing/2014/main" id="{00000000-0008-0000-0200-00000C540000}"/>
                  </a:ext>
                </a:extLst>
              </xdr:cNvPr>
              <xdr:cNvSpPr/>
            </xdr:nvSpPr>
            <xdr:spPr bwMode="auto">
              <a:xfrm>
                <a:off x="2214705" y="3175356"/>
                <a:ext cx="1183546" cy="3962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55611</xdr:colOff>
          <xdr:row>26</xdr:row>
          <xdr:rowOff>144534</xdr:rowOff>
        </xdr:from>
        <xdr:to>
          <xdr:col>3</xdr:col>
          <xdr:colOff>837271</xdr:colOff>
          <xdr:row>29</xdr:row>
          <xdr:rowOff>132120</xdr:rowOff>
        </xdr:to>
        <xdr:grpSp>
          <xdr:nvGrpSpPr>
            <xdr:cNvPr id="7" name="Gruppieren 6">
              <a:extLst>
                <a:ext uri="{FF2B5EF4-FFF2-40B4-BE49-F238E27FC236}">
                  <a16:creationId xmlns:a16="http://schemas.microsoft.com/office/drawing/2014/main" id="{00000000-0008-0000-0300-000007000000}"/>
                </a:ext>
              </a:extLst>
            </xdr:cNvPr>
            <xdr:cNvGrpSpPr/>
          </xdr:nvGrpSpPr>
          <xdr:grpSpPr>
            <a:xfrm>
              <a:off x="453929" y="6482989"/>
              <a:ext cx="1520569" cy="559086"/>
              <a:chOff x="403889" y="2923021"/>
              <a:chExt cx="3078978" cy="858116"/>
            </a:xfrm>
          </xdr:grpSpPr>
          <xdr:sp macro="" textlink="">
            <xdr:nvSpPr>
              <xdr:cNvPr id="21517" name="Group Box 13" hidden="1">
                <a:extLst>
                  <a:ext uri="{63B3BB69-23CF-44E3-9099-C40C66FF867C}">
                    <a14:compatExt spid="_x0000_s21517"/>
                  </a:ext>
                  <a:ext uri="{FF2B5EF4-FFF2-40B4-BE49-F238E27FC236}">
                    <a16:creationId xmlns:a16="http://schemas.microsoft.com/office/drawing/2014/main" id="{00000000-0008-0000-0200-00000D540000}"/>
                  </a:ext>
                </a:extLst>
              </xdr:cNvPr>
              <xdr:cNvSpPr/>
            </xdr:nvSpPr>
            <xdr:spPr bwMode="auto">
              <a:xfrm>
                <a:off x="403889" y="2923021"/>
                <a:ext cx="3078978" cy="858116"/>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1518" name="Option Button 14" hidden="1">
                <a:extLst>
                  <a:ext uri="{63B3BB69-23CF-44E3-9099-C40C66FF867C}">
                    <a14:compatExt spid="_x0000_s21518"/>
                  </a:ext>
                  <a:ext uri="{FF2B5EF4-FFF2-40B4-BE49-F238E27FC236}">
                    <a16:creationId xmlns:a16="http://schemas.microsoft.com/office/drawing/2014/main" id="{00000000-0008-0000-0200-00000E540000}"/>
                  </a:ext>
                </a:extLst>
              </xdr:cNvPr>
              <xdr:cNvSpPr/>
            </xdr:nvSpPr>
            <xdr:spPr bwMode="auto">
              <a:xfrm>
                <a:off x="720478" y="3160957"/>
                <a:ext cx="1217446" cy="3962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1519" name="Option Button 15" hidden="1">
                <a:extLst>
                  <a:ext uri="{63B3BB69-23CF-44E3-9099-C40C66FF867C}">
                    <a14:compatExt spid="_x0000_s21519"/>
                  </a:ext>
                  <a:ext uri="{FF2B5EF4-FFF2-40B4-BE49-F238E27FC236}">
                    <a16:creationId xmlns:a16="http://schemas.microsoft.com/office/drawing/2014/main" id="{00000000-0008-0000-0200-00000F540000}"/>
                  </a:ext>
                </a:extLst>
              </xdr:cNvPr>
              <xdr:cNvSpPr/>
            </xdr:nvSpPr>
            <xdr:spPr bwMode="auto">
              <a:xfrm>
                <a:off x="2214705" y="3175357"/>
                <a:ext cx="1183546" cy="3962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55611</xdr:colOff>
          <xdr:row>39</xdr:row>
          <xdr:rowOff>1012</xdr:rowOff>
        </xdr:from>
        <xdr:to>
          <xdr:col>3</xdr:col>
          <xdr:colOff>837271</xdr:colOff>
          <xdr:row>41</xdr:row>
          <xdr:rowOff>179097</xdr:rowOff>
        </xdr:to>
        <xdr:grpSp>
          <xdr:nvGrpSpPr>
            <xdr:cNvPr id="9" name="Gruppieren 8">
              <a:extLst>
                <a:ext uri="{FF2B5EF4-FFF2-40B4-BE49-F238E27FC236}">
                  <a16:creationId xmlns:a16="http://schemas.microsoft.com/office/drawing/2014/main" id="{00000000-0008-0000-0300-000009000000}"/>
                </a:ext>
              </a:extLst>
            </xdr:cNvPr>
            <xdr:cNvGrpSpPr/>
          </xdr:nvGrpSpPr>
          <xdr:grpSpPr>
            <a:xfrm>
              <a:off x="453929" y="9733830"/>
              <a:ext cx="1520569" cy="553312"/>
              <a:chOff x="403889" y="2923039"/>
              <a:chExt cx="3078978" cy="858120"/>
            </a:xfrm>
          </xdr:grpSpPr>
          <xdr:sp macro="" textlink="">
            <xdr:nvSpPr>
              <xdr:cNvPr id="21523" name="Group Box 19" hidden="1">
                <a:extLst>
                  <a:ext uri="{63B3BB69-23CF-44E3-9099-C40C66FF867C}">
                    <a14:compatExt spid="_x0000_s21523"/>
                  </a:ext>
                  <a:ext uri="{FF2B5EF4-FFF2-40B4-BE49-F238E27FC236}">
                    <a16:creationId xmlns:a16="http://schemas.microsoft.com/office/drawing/2014/main" id="{00000000-0008-0000-0200-000013540000}"/>
                  </a:ext>
                </a:extLst>
              </xdr:cNvPr>
              <xdr:cNvSpPr/>
            </xdr:nvSpPr>
            <xdr:spPr bwMode="auto">
              <a:xfrm>
                <a:off x="403889" y="2923039"/>
                <a:ext cx="3078978" cy="85812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1524" name="Option Button 20" hidden="1">
                <a:extLst>
                  <a:ext uri="{63B3BB69-23CF-44E3-9099-C40C66FF867C}">
                    <a14:compatExt spid="_x0000_s21524"/>
                  </a:ext>
                  <a:ext uri="{FF2B5EF4-FFF2-40B4-BE49-F238E27FC236}">
                    <a16:creationId xmlns:a16="http://schemas.microsoft.com/office/drawing/2014/main" id="{00000000-0008-0000-0200-000014540000}"/>
                  </a:ext>
                </a:extLst>
              </xdr:cNvPr>
              <xdr:cNvSpPr/>
            </xdr:nvSpPr>
            <xdr:spPr bwMode="auto">
              <a:xfrm>
                <a:off x="720478" y="3160957"/>
                <a:ext cx="1217446" cy="3962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1525" name="Option Button 21" hidden="1">
                <a:extLst>
                  <a:ext uri="{63B3BB69-23CF-44E3-9099-C40C66FF867C}">
                    <a14:compatExt spid="_x0000_s21525"/>
                  </a:ext>
                  <a:ext uri="{FF2B5EF4-FFF2-40B4-BE49-F238E27FC236}">
                    <a16:creationId xmlns:a16="http://schemas.microsoft.com/office/drawing/2014/main" id="{00000000-0008-0000-0200-000015540000}"/>
                  </a:ext>
                </a:extLst>
              </xdr:cNvPr>
              <xdr:cNvSpPr/>
            </xdr:nvSpPr>
            <xdr:spPr bwMode="auto">
              <a:xfrm>
                <a:off x="2214705" y="3175352"/>
                <a:ext cx="1183546" cy="3962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xdr:twoCellAnchor>
    <xdr:from>
      <xdr:col>0</xdr:col>
      <xdr:colOff>3764</xdr:colOff>
      <xdr:row>5</xdr:row>
      <xdr:rowOff>57431</xdr:rowOff>
    </xdr:from>
    <xdr:to>
      <xdr:col>3</xdr:col>
      <xdr:colOff>2638357</xdr:colOff>
      <xdr:row>6</xdr:row>
      <xdr:rowOff>11836</xdr:rowOff>
    </xdr:to>
    <xdr:grpSp>
      <xdr:nvGrpSpPr>
        <xdr:cNvPr id="10" name="Gruppieren 9">
          <a:extLst>
            <a:ext uri="{FF2B5EF4-FFF2-40B4-BE49-F238E27FC236}">
              <a16:creationId xmlns:a16="http://schemas.microsoft.com/office/drawing/2014/main" id="{00000000-0008-0000-0300-00000A000000}"/>
            </a:ext>
          </a:extLst>
        </xdr:cNvPr>
        <xdr:cNvGrpSpPr/>
      </xdr:nvGrpSpPr>
      <xdr:grpSpPr>
        <a:xfrm>
          <a:off x="3764" y="1206204"/>
          <a:ext cx="3771820" cy="548996"/>
          <a:chOff x="6583456" y="3586443"/>
          <a:chExt cx="3700260" cy="558053"/>
        </a:xfrm>
      </xdr:grpSpPr>
      <xdr:sp macro="" textlink="">
        <xdr:nvSpPr>
          <xdr:cNvPr id="11" name="Rechteck 10">
            <a:extLst>
              <a:ext uri="{FF2B5EF4-FFF2-40B4-BE49-F238E27FC236}">
                <a16:creationId xmlns:a16="http://schemas.microsoft.com/office/drawing/2014/main" id="{00000000-0008-0000-0300-00000B000000}"/>
              </a:ext>
            </a:extLst>
          </xdr:cNvPr>
          <xdr:cNvSpPr/>
        </xdr:nvSpPr>
        <xdr:spPr>
          <a:xfrm>
            <a:off x="6583456" y="3586443"/>
            <a:ext cx="3700260" cy="558053"/>
          </a:xfrm>
          <a:prstGeom prst="rect">
            <a:avLst/>
          </a:prstGeom>
          <a:ln>
            <a:solidFill>
              <a:sysClr val="windowText" lastClr="000000"/>
            </a:solidFill>
          </a:ln>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de-CH" sz="1100"/>
          </a:p>
        </xdr:txBody>
      </xdr:sp>
      <xdr:sp macro="" textlink="">
        <xdr:nvSpPr>
          <xdr:cNvPr id="12" name="Textfeld 11">
            <a:extLst>
              <a:ext uri="{FF2B5EF4-FFF2-40B4-BE49-F238E27FC236}">
                <a16:creationId xmlns:a16="http://schemas.microsoft.com/office/drawing/2014/main" id="{00000000-0008-0000-0300-00000C000000}"/>
              </a:ext>
            </a:extLst>
          </xdr:cNvPr>
          <xdr:cNvSpPr txBox="1"/>
        </xdr:nvSpPr>
        <xdr:spPr>
          <a:xfrm>
            <a:off x="6832894" y="3685295"/>
            <a:ext cx="2867059" cy="3880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CH" sz="2000" b="1">
                <a:solidFill>
                  <a:schemeClr val="bg1"/>
                </a:solidFill>
                <a:latin typeface="Arial Narrow" panose="020B0606020202030204" pitchFamily="34" charset="0"/>
              </a:rPr>
              <a:t>Klimaziele und Fortschritte</a:t>
            </a:r>
            <a:endParaRPr lang="de-CH" sz="1800" b="1">
              <a:solidFill>
                <a:schemeClr val="bg1"/>
              </a:solidFill>
              <a:latin typeface="Arial Narrow" panose="020B0606020202030204" pitchFamily="34" charset="0"/>
            </a:endParaRPr>
          </a:p>
        </xdr:txBody>
      </xdr:sp>
      <xdr:sp macro="" textlink="">
        <xdr:nvSpPr>
          <xdr:cNvPr id="13" name="Textfeld 12">
            <a:extLst>
              <a:ext uri="{FF2B5EF4-FFF2-40B4-BE49-F238E27FC236}">
                <a16:creationId xmlns:a16="http://schemas.microsoft.com/office/drawing/2014/main" id="{00000000-0008-0000-0300-00000D000000}"/>
              </a:ext>
            </a:extLst>
          </xdr:cNvPr>
          <xdr:cNvSpPr txBox="1"/>
        </xdr:nvSpPr>
        <xdr:spPr>
          <a:xfrm>
            <a:off x="9674259" y="3685295"/>
            <a:ext cx="487618" cy="3891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lang="de-CH" sz="2000" b="1">
                <a:solidFill>
                  <a:schemeClr val="bg1"/>
                </a:solidFill>
                <a:latin typeface="Arial Narrow" panose="020B0606020202030204" pitchFamily="34" charset="0"/>
              </a:rPr>
              <a:t>2/4</a:t>
            </a:r>
          </a:p>
        </xdr:txBody>
      </xdr:sp>
    </xdr:grpSp>
    <xdr:clientData/>
  </xdr:twoCellAnchor>
  <xdr:twoCellAnchor editAs="oneCell">
    <xdr:from>
      <xdr:col>4</xdr:col>
      <xdr:colOff>601193</xdr:colOff>
      <xdr:row>5</xdr:row>
      <xdr:rowOff>156397</xdr:rowOff>
    </xdr:from>
    <xdr:to>
      <xdr:col>5</xdr:col>
      <xdr:colOff>380987</xdr:colOff>
      <xdr:row>5</xdr:row>
      <xdr:rowOff>466360</xdr:rowOff>
    </xdr:to>
    <xdr:grpSp>
      <xdr:nvGrpSpPr>
        <xdr:cNvPr id="17" name="Gruppieren 16">
          <a:extLst>
            <a:ext uri="{FF2B5EF4-FFF2-40B4-BE49-F238E27FC236}">
              <a16:creationId xmlns:a16="http://schemas.microsoft.com/office/drawing/2014/main" id="{00000000-0008-0000-0300-000011000000}"/>
            </a:ext>
          </a:extLst>
        </xdr:cNvPr>
        <xdr:cNvGrpSpPr/>
      </xdr:nvGrpSpPr>
      <xdr:grpSpPr>
        <a:xfrm>
          <a:off x="4780648" y="1305170"/>
          <a:ext cx="2227430" cy="309963"/>
          <a:chOff x="4637141" y="150510"/>
          <a:chExt cx="1590026" cy="272609"/>
        </a:xfrm>
      </xdr:grpSpPr>
      <xdr:sp macro="" textlink="">
        <xdr:nvSpPr>
          <xdr:cNvPr id="18" name="Rechteck 17">
            <a:hlinkClick xmlns:r="http://schemas.openxmlformats.org/officeDocument/2006/relationships" r:id="rId3"/>
            <a:extLst>
              <a:ext uri="{FF2B5EF4-FFF2-40B4-BE49-F238E27FC236}">
                <a16:creationId xmlns:a16="http://schemas.microsoft.com/office/drawing/2014/main" id="{00000000-0008-0000-0300-000012000000}"/>
              </a:ext>
            </a:extLst>
          </xdr:cNvPr>
          <xdr:cNvSpPr/>
        </xdr:nvSpPr>
        <xdr:spPr>
          <a:xfrm>
            <a:off x="4637141" y="159492"/>
            <a:ext cx="758491" cy="254645"/>
          </a:xfrm>
          <a:prstGeom prst="rect">
            <a:avLst/>
          </a:prstGeom>
          <a:solidFill>
            <a:schemeClr val="bg1"/>
          </a:solidFill>
          <a:ln>
            <a:solidFill>
              <a:srgbClr val="F07D3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100">
                <a:solidFill>
                  <a:srgbClr val="F07D33"/>
                </a:solidFill>
                <a:effectLst/>
                <a:latin typeface="+mn-lt"/>
                <a:ea typeface="+mn-ea"/>
                <a:cs typeface="+mn-cs"/>
              </a:rPr>
              <a:t>← </a:t>
            </a:r>
            <a:r>
              <a:rPr lang="de-CH" sz="1200" b="1">
                <a:solidFill>
                  <a:srgbClr val="F07D33"/>
                </a:solidFill>
                <a:latin typeface="Arial Narrow" panose="020B0606020202030204" pitchFamily="34" charset="0"/>
              </a:rPr>
              <a:t>Zurück</a:t>
            </a:r>
          </a:p>
        </xdr:txBody>
      </xdr:sp>
      <xdr:sp macro="" textlink="">
        <xdr:nvSpPr>
          <xdr:cNvPr id="19" name="Rechteck 18">
            <a:hlinkClick xmlns:r="http://schemas.openxmlformats.org/officeDocument/2006/relationships" r:id="rId4"/>
            <a:extLst>
              <a:ext uri="{FF2B5EF4-FFF2-40B4-BE49-F238E27FC236}">
                <a16:creationId xmlns:a16="http://schemas.microsoft.com/office/drawing/2014/main" id="{00000000-0008-0000-0300-000013000000}"/>
              </a:ext>
            </a:extLst>
          </xdr:cNvPr>
          <xdr:cNvSpPr/>
        </xdr:nvSpPr>
        <xdr:spPr>
          <a:xfrm>
            <a:off x="5441053" y="150510"/>
            <a:ext cx="786114" cy="272609"/>
          </a:xfrm>
          <a:prstGeom prst="rect">
            <a:avLst/>
          </a:prstGeom>
          <a:solidFill>
            <a:srgbClr val="FE6A2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200" b="1">
                <a:solidFill>
                  <a:schemeClr val="bg1"/>
                </a:solidFill>
                <a:latin typeface="Arial Narrow" panose="020B0606020202030204" pitchFamily="34" charset="0"/>
              </a:rPr>
              <a:t>Weiter </a:t>
            </a:r>
            <a:r>
              <a:rPr lang="de-CH" sz="1100">
                <a:solidFill>
                  <a:schemeClr val="lt1"/>
                </a:solidFill>
                <a:effectLst/>
                <a:latin typeface="+mn-lt"/>
                <a:ea typeface="+mn-ea"/>
                <a:cs typeface="+mn-cs"/>
              </a:rPr>
              <a:t>→</a:t>
            </a:r>
            <a:endParaRPr lang="de-CH" sz="1200" b="1">
              <a:solidFill>
                <a:schemeClr val="bg1"/>
              </a:solidFill>
              <a:latin typeface="Arial Narrow" panose="020B0606020202030204" pitchFamily="34" charset="0"/>
            </a:endParaRPr>
          </a:p>
        </xdr:txBody>
      </xdr:sp>
    </xdr:grpSp>
    <xdr:clientData/>
  </xdr:twoCellAnchor>
  <mc:AlternateContent xmlns:mc="http://schemas.openxmlformats.org/markup-compatibility/2006">
    <mc:Choice xmlns:a14="http://schemas.microsoft.com/office/drawing/2010/main" Requires="a14">
      <xdr:twoCellAnchor>
        <xdr:from>
          <xdr:col>1</xdr:col>
          <xdr:colOff>46278</xdr:colOff>
          <xdr:row>45</xdr:row>
          <xdr:rowOff>62740</xdr:rowOff>
        </xdr:from>
        <xdr:to>
          <xdr:col>3</xdr:col>
          <xdr:colOff>847645</xdr:colOff>
          <xdr:row>48</xdr:row>
          <xdr:rowOff>392</xdr:rowOff>
        </xdr:to>
        <xdr:grpSp>
          <xdr:nvGrpSpPr>
            <xdr:cNvPr id="20" name="Gruppieren 19">
              <a:extLst>
                <a:ext uri="{FF2B5EF4-FFF2-40B4-BE49-F238E27FC236}">
                  <a16:creationId xmlns:a16="http://schemas.microsoft.com/office/drawing/2014/main" id="{00000000-0008-0000-0300-000014000000}"/>
                </a:ext>
              </a:extLst>
            </xdr:cNvPr>
            <xdr:cNvGrpSpPr/>
          </xdr:nvGrpSpPr>
          <xdr:grpSpPr>
            <a:xfrm>
              <a:off x="444596" y="11279149"/>
              <a:ext cx="1540276" cy="549561"/>
              <a:chOff x="402732" y="2388901"/>
              <a:chExt cx="1453717" cy="528274"/>
            </a:xfrm>
          </xdr:grpSpPr>
          <xdr:sp macro="" textlink="">
            <xdr:nvSpPr>
              <xdr:cNvPr id="21526" name="Group Box 22" hidden="1">
                <a:extLst>
                  <a:ext uri="{63B3BB69-23CF-44E3-9099-C40C66FF867C}">
                    <a14:compatExt spid="_x0000_s21526"/>
                  </a:ext>
                  <a:ext uri="{FF2B5EF4-FFF2-40B4-BE49-F238E27FC236}">
                    <a16:creationId xmlns:a16="http://schemas.microsoft.com/office/drawing/2014/main" id="{00000000-0008-0000-0200-000016540000}"/>
                  </a:ext>
                </a:extLst>
              </xdr:cNvPr>
              <xdr:cNvSpPr/>
            </xdr:nvSpPr>
            <xdr:spPr bwMode="auto">
              <a:xfrm>
                <a:off x="402732" y="2388901"/>
                <a:ext cx="1453717" cy="528274"/>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1527" name="Option Button 23" hidden="1">
                <a:extLst>
                  <a:ext uri="{63B3BB69-23CF-44E3-9099-C40C66FF867C}">
                    <a14:compatExt spid="_x0000_s21527"/>
                  </a:ext>
                  <a:ext uri="{FF2B5EF4-FFF2-40B4-BE49-F238E27FC236}">
                    <a16:creationId xmlns:a16="http://schemas.microsoft.com/office/drawing/2014/main" id="{00000000-0008-0000-0200-000017540000}"/>
                  </a:ext>
                </a:extLst>
              </xdr:cNvPr>
              <xdr:cNvSpPr/>
            </xdr:nvSpPr>
            <xdr:spPr bwMode="auto">
              <a:xfrm>
                <a:off x="552199" y="2535396"/>
                <a:ext cx="574806" cy="24396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1528" name="Option Button 24" hidden="1">
                <a:extLst>
                  <a:ext uri="{63B3BB69-23CF-44E3-9099-C40C66FF867C}">
                    <a14:compatExt spid="_x0000_s21528"/>
                  </a:ext>
                  <a:ext uri="{FF2B5EF4-FFF2-40B4-BE49-F238E27FC236}">
                    <a16:creationId xmlns:a16="http://schemas.microsoft.com/office/drawing/2014/main" id="{00000000-0008-0000-0200-000018540000}"/>
                  </a:ext>
                </a:extLst>
              </xdr:cNvPr>
              <xdr:cNvSpPr/>
            </xdr:nvSpPr>
            <xdr:spPr bwMode="auto">
              <a:xfrm>
                <a:off x="1257686" y="2544262"/>
                <a:ext cx="558801" cy="24396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55611</xdr:colOff>
          <xdr:row>51</xdr:row>
          <xdr:rowOff>64941</xdr:rowOff>
        </xdr:from>
        <xdr:to>
          <xdr:col>3</xdr:col>
          <xdr:colOff>837271</xdr:colOff>
          <xdr:row>53</xdr:row>
          <xdr:rowOff>233503</xdr:rowOff>
        </xdr:to>
        <xdr:grpSp>
          <xdr:nvGrpSpPr>
            <xdr:cNvPr id="21" name="Gruppieren 20">
              <a:extLst>
                <a:ext uri="{FF2B5EF4-FFF2-40B4-BE49-F238E27FC236}">
                  <a16:creationId xmlns:a16="http://schemas.microsoft.com/office/drawing/2014/main" id="{00000000-0008-0000-0300-000015000000}"/>
                </a:ext>
              </a:extLst>
            </xdr:cNvPr>
            <xdr:cNvGrpSpPr/>
          </xdr:nvGrpSpPr>
          <xdr:grpSpPr>
            <a:xfrm>
              <a:off x="453929" y="12764941"/>
              <a:ext cx="1520569" cy="543789"/>
              <a:chOff x="403889" y="2923007"/>
              <a:chExt cx="3078978" cy="858111"/>
            </a:xfrm>
          </xdr:grpSpPr>
          <xdr:sp macro="" textlink="">
            <xdr:nvSpPr>
              <xdr:cNvPr id="21529" name="Group Box 25" hidden="1">
                <a:extLst>
                  <a:ext uri="{63B3BB69-23CF-44E3-9099-C40C66FF867C}">
                    <a14:compatExt spid="_x0000_s21529"/>
                  </a:ext>
                  <a:ext uri="{FF2B5EF4-FFF2-40B4-BE49-F238E27FC236}">
                    <a16:creationId xmlns:a16="http://schemas.microsoft.com/office/drawing/2014/main" id="{00000000-0008-0000-0200-000019540000}"/>
                  </a:ext>
                </a:extLst>
              </xdr:cNvPr>
              <xdr:cNvSpPr/>
            </xdr:nvSpPr>
            <xdr:spPr bwMode="auto">
              <a:xfrm>
                <a:off x="403889" y="2923007"/>
                <a:ext cx="3078978" cy="858111"/>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1530" name="Option Button 26" hidden="1">
                <a:extLst>
                  <a:ext uri="{63B3BB69-23CF-44E3-9099-C40C66FF867C}">
                    <a14:compatExt spid="_x0000_s21530"/>
                  </a:ext>
                  <a:ext uri="{FF2B5EF4-FFF2-40B4-BE49-F238E27FC236}">
                    <a16:creationId xmlns:a16="http://schemas.microsoft.com/office/drawing/2014/main" id="{00000000-0008-0000-0200-00001A540000}"/>
                  </a:ext>
                </a:extLst>
              </xdr:cNvPr>
              <xdr:cNvSpPr/>
            </xdr:nvSpPr>
            <xdr:spPr bwMode="auto">
              <a:xfrm>
                <a:off x="720478" y="3160956"/>
                <a:ext cx="1217446" cy="3962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1531" name="Option Button 27" hidden="1">
                <a:extLst>
                  <a:ext uri="{63B3BB69-23CF-44E3-9099-C40C66FF867C}">
                    <a14:compatExt spid="_x0000_s21531"/>
                  </a:ext>
                  <a:ext uri="{FF2B5EF4-FFF2-40B4-BE49-F238E27FC236}">
                    <a16:creationId xmlns:a16="http://schemas.microsoft.com/office/drawing/2014/main" id="{00000000-0008-0000-0200-00001B540000}"/>
                  </a:ext>
                </a:extLst>
              </xdr:cNvPr>
              <xdr:cNvSpPr/>
            </xdr:nvSpPr>
            <xdr:spPr bwMode="auto">
              <a:xfrm>
                <a:off x="2214705" y="3175352"/>
                <a:ext cx="1183546" cy="3962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55611</xdr:colOff>
          <xdr:row>57</xdr:row>
          <xdr:rowOff>85075</xdr:rowOff>
        </xdr:from>
        <xdr:to>
          <xdr:col>3</xdr:col>
          <xdr:colOff>837271</xdr:colOff>
          <xdr:row>60</xdr:row>
          <xdr:rowOff>15511</xdr:rowOff>
        </xdr:to>
        <xdr:grpSp>
          <xdr:nvGrpSpPr>
            <xdr:cNvPr id="22" name="Gruppieren 21">
              <a:extLst>
                <a:ext uri="{FF2B5EF4-FFF2-40B4-BE49-F238E27FC236}">
                  <a16:creationId xmlns:a16="http://schemas.microsoft.com/office/drawing/2014/main" id="{00000000-0008-0000-0300-000016000000}"/>
                </a:ext>
              </a:extLst>
            </xdr:cNvPr>
            <xdr:cNvGrpSpPr/>
          </xdr:nvGrpSpPr>
          <xdr:grpSpPr>
            <a:xfrm>
              <a:off x="453929" y="14072393"/>
              <a:ext cx="1520569" cy="542345"/>
              <a:chOff x="403889" y="2923020"/>
              <a:chExt cx="3078978" cy="858114"/>
            </a:xfrm>
          </xdr:grpSpPr>
          <xdr:sp macro="" textlink="">
            <xdr:nvSpPr>
              <xdr:cNvPr id="21532" name="Group Box 28" hidden="1">
                <a:extLst>
                  <a:ext uri="{63B3BB69-23CF-44E3-9099-C40C66FF867C}">
                    <a14:compatExt spid="_x0000_s21532"/>
                  </a:ext>
                  <a:ext uri="{FF2B5EF4-FFF2-40B4-BE49-F238E27FC236}">
                    <a16:creationId xmlns:a16="http://schemas.microsoft.com/office/drawing/2014/main" id="{00000000-0008-0000-0200-00001C540000}"/>
                  </a:ext>
                </a:extLst>
              </xdr:cNvPr>
              <xdr:cNvSpPr/>
            </xdr:nvSpPr>
            <xdr:spPr bwMode="auto">
              <a:xfrm>
                <a:off x="403889" y="2923020"/>
                <a:ext cx="3078978" cy="858114"/>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1533" name="Option Button 29" hidden="1">
                <a:extLst>
                  <a:ext uri="{63B3BB69-23CF-44E3-9099-C40C66FF867C}">
                    <a14:compatExt spid="_x0000_s21533"/>
                  </a:ext>
                  <a:ext uri="{FF2B5EF4-FFF2-40B4-BE49-F238E27FC236}">
                    <a16:creationId xmlns:a16="http://schemas.microsoft.com/office/drawing/2014/main" id="{00000000-0008-0000-0200-00001D540000}"/>
                  </a:ext>
                </a:extLst>
              </xdr:cNvPr>
              <xdr:cNvSpPr/>
            </xdr:nvSpPr>
            <xdr:spPr bwMode="auto">
              <a:xfrm>
                <a:off x="720478" y="3160958"/>
                <a:ext cx="1217446" cy="3962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1534" name="Option Button 30" hidden="1">
                <a:extLst>
                  <a:ext uri="{63B3BB69-23CF-44E3-9099-C40C66FF867C}">
                    <a14:compatExt spid="_x0000_s21534"/>
                  </a:ext>
                  <a:ext uri="{FF2B5EF4-FFF2-40B4-BE49-F238E27FC236}">
                    <a16:creationId xmlns:a16="http://schemas.microsoft.com/office/drawing/2014/main" id="{00000000-0008-0000-0200-00001E540000}"/>
                  </a:ext>
                </a:extLst>
              </xdr:cNvPr>
              <xdr:cNvSpPr/>
            </xdr:nvSpPr>
            <xdr:spPr bwMode="auto">
              <a:xfrm>
                <a:off x="2214705" y="3175351"/>
                <a:ext cx="1183546" cy="3962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55611</xdr:colOff>
          <xdr:row>63</xdr:row>
          <xdr:rowOff>105208</xdr:rowOff>
        </xdr:from>
        <xdr:to>
          <xdr:col>3</xdr:col>
          <xdr:colOff>837271</xdr:colOff>
          <xdr:row>66</xdr:row>
          <xdr:rowOff>28500</xdr:rowOff>
        </xdr:to>
        <xdr:grpSp>
          <xdr:nvGrpSpPr>
            <xdr:cNvPr id="23" name="Gruppieren 22">
              <a:extLst>
                <a:ext uri="{FF2B5EF4-FFF2-40B4-BE49-F238E27FC236}">
                  <a16:creationId xmlns:a16="http://schemas.microsoft.com/office/drawing/2014/main" id="{00000000-0008-0000-0300-000017000000}"/>
                </a:ext>
              </a:extLst>
            </xdr:cNvPr>
            <xdr:cNvGrpSpPr/>
          </xdr:nvGrpSpPr>
          <xdr:grpSpPr>
            <a:xfrm>
              <a:off x="453929" y="15379844"/>
              <a:ext cx="1520569" cy="546747"/>
              <a:chOff x="403889" y="2923025"/>
              <a:chExt cx="3078978" cy="858118"/>
            </a:xfrm>
          </xdr:grpSpPr>
          <xdr:sp macro="" textlink="">
            <xdr:nvSpPr>
              <xdr:cNvPr id="21535" name="Group Box 31" hidden="1">
                <a:extLst>
                  <a:ext uri="{63B3BB69-23CF-44E3-9099-C40C66FF867C}">
                    <a14:compatExt spid="_x0000_s21535"/>
                  </a:ext>
                  <a:ext uri="{FF2B5EF4-FFF2-40B4-BE49-F238E27FC236}">
                    <a16:creationId xmlns:a16="http://schemas.microsoft.com/office/drawing/2014/main" id="{00000000-0008-0000-0200-00001F540000}"/>
                  </a:ext>
                </a:extLst>
              </xdr:cNvPr>
              <xdr:cNvSpPr/>
            </xdr:nvSpPr>
            <xdr:spPr bwMode="auto">
              <a:xfrm>
                <a:off x="403889" y="2923025"/>
                <a:ext cx="3078978" cy="858118"/>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1536" name="Option Button 32" hidden="1">
                <a:extLst>
                  <a:ext uri="{63B3BB69-23CF-44E3-9099-C40C66FF867C}">
                    <a14:compatExt spid="_x0000_s21536"/>
                  </a:ext>
                  <a:ext uri="{FF2B5EF4-FFF2-40B4-BE49-F238E27FC236}">
                    <a16:creationId xmlns:a16="http://schemas.microsoft.com/office/drawing/2014/main" id="{00000000-0008-0000-0200-000020540000}"/>
                  </a:ext>
                </a:extLst>
              </xdr:cNvPr>
              <xdr:cNvSpPr/>
            </xdr:nvSpPr>
            <xdr:spPr bwMode="auto">
              <a:xfrm>
                <a:off x="720478" y="3160957"/>
                <a:ext cx="1217446" cy="3962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1537" name="Option Button 33" hidden="1">
                <a:extLst>
                  <a:ext uri="{63B3BB69-23CF-44E3-9099-C40C66FF867C}">
                    <a14:compatExt spid="_x0000_s21537"/>
                  </a:ext>
                  <a:ext uri="{FF2B5EF4-FFF2-40B4-BE49-F238E27FC236}">
                    <a16:creationId xmlns:a16="http://schemas.microsoft.com/office/drawing/2014/main" id="{00000000-0008-0000-0200-000021540000}"/>
                  </a:ext>
                </a:extLst>
              </xdr:cNvPr>
              <xdr:cNvSpPr/>
            </xdr:nvSpPr>
            <xdr:spPr bwMode="auto">
              <a:xfrm>
                <a:off x="2214705" y="3175357"/>
                <a:ext cx="1183546" cy="3962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55611</xdr:colOff>
          <xdr:row>69</xdr:row>
          <xdr:rowOff>135515</xdr:rowOff>
        </xdr:from>
        <xdr:to>
          <xdr:col>3</xdr:col>
          <xdr:colOff>837271</xdr:colOff>
          <xdr:row>72</xdr:row>
          <xdr:rowOff>62776</xdr:rowOff>
        </xdr:to>
        <xdr:grpSp>
          <xdr:nvGrpSpPr>
            <xdr:cNvPr id="24" name="Gruppieren 23">
              <a:extLst>
                <a:ext uri="{FF2B5EF4-FFF2-40B4-BE49-F238E27FC236}">
                  <a16:creationId xmlns:a16="http://schemas.microsoft.com/office/drawing/2014/main" id="{00000000-0008-0000-0300-000018000000}"/>
                </a:ext>
              </a:extLst>
            </xdr:cNvPr>
            <xdr:cNvGrpSpPr/>
          </xdr:nvGrpSpPr>
          <xdr:grpSpPr>
            <a:xfrm>
              <a:off x="453929" y="16905288"/>
              <a:ext cx="1520569" cy="539170"/>
              <a:chOff x="403889" y="2923039"/>
              <a:chExt cx="3078978" cy="858120"/>
            </a:xfrm>
          </xdr:grpSpPr>
          <xdr:sp macro="" textlink="">
            <xdr:nvSpPr>
              <xdr:cNvPr id="21538" name="Group Box 34" hidden="1">
                <a:extLst>
                  <a:ext uri="{63B3BB69-23CF-44E3-9099-C40C66FF867C}">
                    <a14:compatExt spid="_x0000_s21538"/>
                  </a:ext>
                  <a:ext uri="{FF2B5EF4-FFF2-40B4-BE49-F238E27FC236}">
                    <a16:creationId xmlns:a16="http://schemas.microsoft.com/office/drawing/2014/main" id="{00000000-0008-0000-0200-000022540000}"/>
                  </a:ext>
                </a:extLst>
              </xdr:cNvPr>
              <xdr:cNvSpPr/>
            </xdr:nvSpPr>
            <xdr:spPr bwMode="auto">
              <a:xfrm>
                <a:off x="403889" y="2923039"/>
                <a:ext cx="3078978" cy="85812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1539" name="Option Button 35" hidden="1">
                <a:extLst>
                  <a:ext uri="{63B3BB69-23CF-44E3-9099-C40C66FF867C}">
                    <a14:compatExt spid="_x0000_s21539"/>
                  </a:ext>
                  <a:ext uri="{FF2B5EF4-FFF2-40B4-BE49-F238E27FC236}">
                    <a16:creationId xmlns:a16="http://schemas.microsoft.com/office/drawing/2014/main" id="{00000000-0008-0000-0200-000023540000}"/>
                  </a:ext>
                </a:extLst>
              </xdr:cNvPr>
              <xdr:cNvSpPr/>
            </xdr:nvSpPr>
            <xdr:spPr bwMode="auto">
              <a:xfrm>
                <a:off x="720478" y="3160956"/>
                <a:ext cx="1217446" cy="3962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1540" name="Option Button 36" hidden="1">
                <a:extLst>
                  <a:ext uri="{63B3BB69-23CF-44E3-9099-C40C66FF867C}">
                    <a14:compatExt spid="_x0000_s21540"/>
                  </a:ext>
                  <a:ext uri="{FF2B5EF4-FFF2-40B4-BE49-F238E27FC236}">
                    <a16:creationId xmlns:a16="http://schemas.microsoft.com/office/drawing/2014/main" id="{00000000-0008-0000-0200-000024540000}"/>
                  </a:ext>
                </a:extLst>
              </xdr:cNvPr>
              <xdr:cNvSpPr/>
            </xdr:nvSpPr>
            <xdr:spPr bwMode="auto">
              <a:xfrm>
                <a:off x="2214705" y="3175353"/>
                <a:ext cx="1183546" cy="3962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xdr:twoCellAnchor editAs="oneCell">
    <xdr:from>
      <xdr:col>4</xdr:col>
      <xdr:colOff>601265</xdr:colOff>
      <xdr:row>80</xdr:row>
      <xdr:rowOff>87604</xdr:rowOff>
    </xdr:from>
    <xdr:to>
      <xdr:col>4</xdr:col>
      <xdr:colOff>1609430</xdr:colOff>
      <xdr:row>80</xdr:row>
      <xdr:rowOff>377141</xdr:rowOff>
    </xdr:to>
    <xdr:sp macro="" textlink="">
      <xdr:nvSpPr>
        <xdr:cNvPr id="29" name="Rechteck 28">
          <a:hlinkClick xmlns:r="http://schemas.openxmlformats.org/officeDocument/2006/relationships" r:id="rId3"/>
          <a:extLst>
            <a:ext uri="{FF2B5EF4-FFF2-40B4-BE49-F238E27FC236}">
              <a16:creationId xmlns:a16="http://schemas.microsoft.com/office/drawing/2014/main" id="{00000000-0008-0000-0300-00001D000000}"/>
            </a:ext>
          </a:extLst>
        </xdr:cNvPr>
        <xdr:cNvSpPr/>
      </xdr:nvSpPr>
      <xdr:spPr>
        <a:xfrm>
          <a:off x="4589859" y="18863760"/>
          <a:ext cx="1008165" cy="289537"/>
        </a:xfrm>
        <a:prstGeom prst="rect">
          <a:avLst/>
        </a:prstGeom>
        <a:solidFill>
          <a:schemeClr val="bg1"/>
        </a:solidFill>
        <a:ln>
          <a:solidFill>
            <a:srgbClr val="F07D3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100">
              <a:solidFill>
                <a:srgbClr val="F07D33"/>
              </a:solidFill>
              <a:effectLst/>
              <a:latin typeface="+mn-lt"/>
              <a:ea typeface="+mn-ea"/>
              <a:cs typeface="+mn-cs"/>
            </a:rPr>
            <a:t>← </a:t>
          </a:r>
          <a:r>
            <a:rPr lang="de-CH" sz="1200" b="1">
              <a:solidFill>
                <a:srgbClr val="F07D33"/>
              </a:solidFill>
              <a:latin typeface="Arial Narrow" panose="020B0606020202030204" pitchFamily="34" charset="0"/>
            </a:rPr>
            <a:t>Zurück</a:t>
          </a:r>
        </a:p>
      </xdr:txBody>
    </xdr:sp>
    <xdr:clientData/>
  </xdr:twoCellAnchor>
  <xdr:twoCellAnchor editAs="oneCell">
    <xdr:from>
      <xdr:col>4</xdr:col>
      <xdr:colOff>1669803</xdr:colOff>
      <xdr:row>80</xdr:row>
      <xdr:rowOff>77391</xdr:rowOff>
    </xdr:from>
    <xdr:to>
      <xdr:col>6</xdr:col>
      <xdr:colOff>59</xdr:colOff>
      <xdr:row>80</xdr:row>
      <xdr:rowOff>387354</xdr:rowOff>
    </xdr:to>
    <xdr:sp macro="" textlink="">
      <xdr:nvSpPr>
        <xdr:cNvPr id="30" name="Rechteck 29">
          <a:hlinkClick xmlns:r="http://schemas.openxmlformats.org/officeDocument/2006/relationships" r:id="rId4"/>
          <a:extLst>
            <a:ext uri="{FF2B5EF4-FFF2-40B4-BE49-F238E27FC236}">
              <a16:creationId xmlns:a16="http://schemas.microsoft.com/office/drawing/2014/main" id="{00000000-0008-0000-0300-00001E000000}"/>
            </a:ext>
          </a:extLst>
        </xdr:cNvPr>
        <xdr:cNvSpPr/>
      </xdr:nvSpPr>
      <xdr:spPr>
        <a:xfrm>
          <a:off x="5658397" y="18853547"/>
          <a:ext cx="1044881" cy="309963"/>
        </a:xfrm>
        <a:prstGeom prst="rect">
          <a:avLst/>
        </a:prstGeom>
        <a:solidFill>
          <a:srgbClr val="FE6A2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200" b="1">
              <a:solidFill>
                <a:schemeClr val="bg1"/>
              </a:solidFill>
              <a:latin typeface="Arial Narrow" panose="020B0606020202030204" pitchFamily="34" charset="0"/>
            </a:rPr>
            <a:t>Weiter </a:t>
          </a:r>
          <a:r>
            <a:rPr lang="de-CH" sz="1100">
              <a:solidFill>
                <a:schemeClr val="lt1"/>
              </a:solidFill>
              <a:effectLst/>
              <a:latin typeface="+mn-lt"/>
              <a:ea typeface="+mn-ea"/>
              <a:cs typeface="+mn-cs"/>
            </a:rPr>
            <a:t>→</a:t>
          </a:r>
          <a:endParaRPr lang="de-CH" sz="1200" b="1">
            <a:solidFill>
              <a:schemeClr val="bg1"/>
            </a:solidFill>
            <a:latin typeface="Arial Narrow" panose="020B0606020202030204" pitchFamily="34" charset="0"/>
          </a:endParaRPr>
        </a:p>
      </xdr:txBody>
    </xdr:sp>
    <xdr:clientData/>
  </xdr:twoCellAnchor>
  <xdr:twoCellAnchor editAs="oneCell">
    <xdr:from>
      <xdr:col>3</xdr:col>
      <xdr:colOff>1800494</xdr:colOff>
      <xdr:row>73</xdr:row>
      <xdr:rowOff>180474</xdr:rowOff>
    </xdr:from>
    <xdr:to>
      <xdr:col>4</xdr:col>
      <xdr:colOff>2020304</xdr:colOff>
      <xdr:row>77</xdr:row>
      <xdr:rowOff>50132</xdr:rowOff>
    </xdr:to>
    <xdr:sp macro="" textlink="">
      <xdr:nvSpPr>
        <xdr:cNvPr id="8" name="Textfeld 7">
          <a:extLst>
            <a:ext uri="{FF2B5EF4-FFF2-40B4-BE49-F238E27FC236}">
              <a16:creationId xmlns:a16="http://schemas.microsoft.com/office/drawing/2014/main" id="{BD86114E-5FC0-42DD-BB6A-C1DA2B2E1AC9}"/>
            </a:ext>
          </a:extLst>
        </xdr:cNvPr>
        <xdr:cNvSpPr txBox="1"/>
      </xdr:nvSpPr>
      <xdr:spPr>
        <a:xfrm>
          <a:off x="2888349" y="17676395"/>
          <a:ext cx="3127442" cy="6216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800" b="1">
              <a:latin typeface="Arial Narrow" panose="020B0606020202030204" pitchFamily="34" charset="0"/>
            </a:rPr>
            <a:t>Hinweis:</a:t>
          </a:r>
        </a:p>
        <a:p>
          <a:r>
            <a:rPr lang="de-CH" sz="800">
              <a:latin typeface="Arial Narrow" panose="020B0606020202030204" pitchFamily="34" charset="0"/>
            </a:rPr>
            <a:t>- Diese</a:t>
          </a:r>
          <a:r>
            <a:rPr lang="de-CH" sz="800" baseline="0">
              <a:latin typeface="Arial Narrow" panose="020B0606020202030204" pitchFamily="34" charset="0"/>
            </a:rPr>
            <a:t> Frage fliesst nicht direkt in die </a:t>
          </a:r>
          <a:r>
            <a:rPr lang="de-CH" sz="800" baseline="0">
              <a:solidFill>
                <a:schemeClr val="dk1"/>
              </a:solidFill>
              <a:latin typeface="Arial Narrow" panose="020B0606020202030204" pitchFamily="34" charset="0"/>
              <a:ea typeface="+mn-ea"/>
              <a:cs typeface="+mn-cs"/>
            </a:rPr>
            <a:t>Bewertung ein, jedoch ist die Einhaltung der Kommunikationsrichtlinien der SBTi zentral, um Unternehmen vor Reputationsschäden zu schützen.</a:t>
          </a:r>
        </a:p>
      </xdr:txBody>
    </xdr:sp>
    <xdr:clientData/>
  </xdr:twoCellAnchor>
  <mc:AlternateContent xmlns:mc="http://schemas.openxmlformats.org/markup-compatibility/2006">
    <mc:Choice xmlns:a14="http://schemas.microsoft.com/office/drawing/2010/main" Requires="a14">
      <xdr:twoCellAnchor>
        <xdr:from>
          <xdr:col>1</xdr:col>
          <xdr:colOff>55611</xdr:colOff>
          <xdr:row>32</xdr:row>
          <xdr:rowOff>163584</xdr:rowOff>
        </xdr:from>
        <xdr:to>
          <xdr:col>3</xdr:col>
          <xdr:colOff>837271</xdr:colOff>
          <xdr:row>35</xdr:row>
          <xdr:rowOff>141645</xdr:rowOff>
        </xdr:to>
        <xdr:grpSp>
          <xdr:nvGrpSpPr>
            <xdr:cNvPr id="14" name="Gruppieren 13">
              <a:extLst>
                <a:ext uri="{FF2B5EF4-FFF2-40B4-BE49-F238E27FC236}">
                  <a16:creationId xmlns:a16="http://schemas.microsoft.com/office/drawing/2014/main" id="{F88300E6-88DC-052E-DFCC-F0B30E9FC1BB}"/>
                </a:ext>
              </a:extLst>
            </xdr:cNvPr>
            <xdr:cNvGrpSpPr/>
          </xdr:nvGrpSpPr>
          <xdr:grpSpPr>
            <a:xfrm>
              <a:off x="453929" y="8204993"/>
              <a:ext cx="1520569" cy="561107"/>
              <a:chOff x="403889" y="2923019"/>
              <a:chExt cx="3078978" cy="858116"/>
            </a:xfrm>
          </xdr:grpSpPr>
          <xdr:sp macro="" textlink="">
            <xdr:nvSpPr>
              <xdr:cNvPr id="21543" name="Group Box 39" hidden="1">
                <a:extLst>
                  <a:ext uri="{63B3BB69-23CF-44E3-9099-C40C66FF867C}">
                    <a14:compatExt spid="_x0000_s21543"/>
                  </a:ext>
                  <a:ext uri="{FF2B5EF4-FFF2-40B4-BE49-F238E27FC236}">
                    <a16:creationId xmlns:a16="http://schemas.microsoft.com/office/drawing/2014/main" id="{00000000-0008-0000-0200-000027540000}"/>
                  </a:ext>
                </a:extLst>
              </xdr:cNvPr>
              <xdr:cNvSpPr/>
            </xdr:nvSpPr>
            <xdr:spPr bwMode="auto">
              <a:xfrm>
                <a:off x="403889" y="2923019"/>
                <a:ext cx="3078978" cy="858116"/>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1544" name="Option Button 40" hidden="1">
                <a:extLst>
                  <a:ext uri="{63B3BB69-23CF-44E3-9099-C40C66FF867C}">
                    <a14:compatExt spid="_x0000_s21544"/>
                  </a:ext>
                  <a:ext uri="{FF2B5EF4-FFF2-40B4-BE49-F238E27FC236}">
                    <a16:creationId xmlns:a16="http://schemas.microsoft.com/office/drawing/2014/main" id="{00000000-0008-0000-0200-000028540000}"/>
                  </a:ext>
                </a:extLst>
              </xdr:cNvPr>
              <xdr:cNvSpPr/>
            </xdr:nvSpPr>
            <xdr:spPr bwMode="auto">
              <a:xfrm>
                <a:off x="720478" y="3160957"/>
                <a:ext cx="1217446" cy="3962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1545" name="Option Button 41" hidden="1">
                <a:extLst>
                  <a:ext uri="{63B3BB69-23CF-44E3-9099-C40C66FF867C}">
                    <a14:compatExt spid="_x0000_s21545"/>
                  </a:ext>
                  <a:ext uri="{FF2B5EF4-FFF2-40B4-BE49-F238E27FC236}">
                    <a16:creationId xmlns:a16="http://schemas.microsoft.com/office/drawing/2014/main" id="{00000000-0008-0000-0200-000029540000}"/>
                  </a:ext>
                </a:extLst>
              </xdr:cNvPr>
              <xdr:cNvSpPr/>
            </xdr:nvSpPr>
            <xdr:spPr bwMode="auto">
              <a:xfrm>
                <a:off x="2214705" y="3175357"/>
                <a:ext cx="1183546" cy="3962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xdr:twoCellAnchor editAs="oneCell">
    <xdr:from>
      <xdr:col>3</xdr:col>
      <xdr:colOff>1171575</xdr:colOff>
      <xdr:row>7</xdr:row>
      <xdr:rowOff>276224</xdr:rowOff>
    </xdr:from>
    <xdr:to>
      <xdr:col>4</xdr:col>
      <xdr:colOff>1395048</xdr:colOff>
      <xdr:row>11</xdr:row>
      <xdr:rowOff>111633</xdr:rowOff>
    </xdr:to>
    <xdr:sp macro="" textlink="">
      <xdr:nvSpPr>
        <xdr:cNvPr id="15" name="Textfeld 11">
          <a:extLst>
            <a:ext uri="{FF2B5EF4-FFF2-40B4-BE49-F238E27FC236}">
              <a16:creationId xmlns:a16="http://schemas.microsoft.com/office/drawing/2014/main" id="{1CA59DE9-279E-472F-8610-34D78337050E}"/>
            </a:ext>
          </a:extLst>
        </xdr:cNvPr>
        <xdr:cNvSpPr txBox="1"/>
      </xdr:nvSpPr>
      <xdr:spPr>
        <a:xfrm>
          <a:off x="2262620" y="2250497"/>
          <a:ext cx="3132928" cy="68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800" b="1">
              <a:latin typeface="Arial Narrow" panose="020B0606020202030204" pitchFamily="34" charset="0"/>
            </a:rPr>
            <a:t>Hinweis:</a:t>
          </a:r>
        </a:p>
        <a:p>
          <a:r>
            <a:rPr lang="en-US" sz="800">
              <a:latin typeface="Arial" panose="020B0604020202020204" pitchFamily="34" charset="0"/>
              <a:cs typeface="Arial" panose="020B0604020202020204" pitchFamily="34" charset="0"/>
            </a:rPr>
            <a:t>- „Wissenschaftsbasiert“ bedeutet, dass das Ziel sich an den aktuellen Erkenntnissen der Klimawissenschaft orientieret und darauf ausgerichtet</a:t>
          </a:r>
          <a:r>
            <a:rPr lang="en-US" sz="800" baseline="0">
              <a:latin typeface="Arial" panose="020B0604020202020204" pitchFamily="34" charset="0"/>
              <a:cs typeface="Arial" panose="020B0604020202020204" pitchFamily="34" charset="0"/>
            </a:rPr>
            <a:t> ist</a:t>
          </a:r>
          <a:r>
            <a:rPr lang="en-US" sz="800">
              <a:latin typeface="Arial" panose="020B0604020202020204" pitchFamily="34" charset="0"/>
              <a:cs typeface="Arial" panose="020B0604020202020204" pitchFamily="34" charset="0"/>
            </a:rPr>
            <a:t>, die Erderwärmung im Einklang mit dem Pariser Abkommen (1,5 °C-Pfad) zu begrenzen.</a:t>
          </a:r>
          <a:endParaRPr lang="de-CH" sz="800" baseline="0">
            <a:solidFill>
              <a:schemeClr val="dk1"/>
            </a:solidFill>
            <a:latin typeface="Arial" panose="020B0604020202020204" pitchFamily="34" charset="0"/>
            <a:ea typeface="+mn-ea"/>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1</xdr:col>
      <xdr:colOff>57150</xdr:colOff>
      <xdr:row>1</xdr:row>
      <xdr:rowOff>9525</xdr:rowOff>
    </xdr:from>
    <xdr:ext cx="400050" cy="605944"/>
    <xdr:pic>
      <xdr:nvPicPr>
        <xdr:cNvPr id="2" name="Grafik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38150" y="200025"/>
          <a:ext cx="400050" cy="605944"/>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52433</xdr:colOff>
          <xdr:row>8</xdr:row>
          <xdr:rowOff>88252</xdr:rowOff>
        </xdr:from>
        <xdr:to>
          <xdr:col>3</xdr:col>
          <xdr:colOff>822667</xdr:colOff>
          <xdr:row>11</xdr:row>
          <xdr:rowOff>75189</xdr:rowOff>
        </xdr:to>
        <xdr:grpSp>
          <xdr:nvGrpSpPr>
            <xdr:cNvPr id="3" name="Gruppieren 2">
              <a:extLst>
                <a:ext uri="{FF2B5EF4-FFF2-40B4-BE49-F238E27FC236}">
                  <a16:creationId xmlns:a16="http://schemas.microsoft.com/office/drawing/2014/main" id="{00000000-0008-0000-0400-000003000000}"/>
                </a:ext>
              </a:extLst>
            </xdr:cNvPr>
            <xdr:cNvGrpSpPr/>
          </xdr:nvGrpSpPr>
          <xdr:grpSpPr>
            <a:xfrm>
              <a:off x="454600" y="2728794"/>
              <a:ext cx="1505775" cy="558437"/>
              <a:chOff x="402734" y="2388911"/>
              <a:chExt cx="1453714" cy="528275"/>
            </a:xfrm>
          </xdr:grpSpPr>
          <xdr:sp macro="" textlink="">
            <xdr:nvSpPr>
              <xdr:cNvPr id="24577" name="Group Box 1" hidden="1">
                <a:extLst>
                  <a:ext uri="{63B3BB69-23CF-44E3-9099-C40C66FF867C}">
                    <a14:compatExt spid="_x0000_s24577"/>
                  </a:ext>
                  <a:ext uri="{FF2B5EF4-FFF2-40B4-BE49-F238E27FC236}">
                    <a16:creationId xmlns:a16="http://schemas.microsoft.com/office/drawing/2014/main" id="{00000000-0008-0000-0300-000001600000}"/>
                  </a:ext>
                </a:extLst>
              </xdr:cNvPr>
              <xdr:cNvSpPr/>
            </xdr:nvSpPr>
            <xdr:spPr bwMode="auto">
              <a:xfrm>
                <a:off x="402734" y="2388911"/>
                <a:ext cx="1453714" cy="528275"/>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4578" name="Option Button 2" hidden="1">
                <a:extLst>
                  <a:ext uri="{63B3BB69-23CF-44E3-9099-C40C66FF867C}">
                    <a14:compatExt spid="_x0000_s24578"/>
                  </a:ext>
                  <a:ext uri="{FF2B5EF4-FFF2-40B4-BE49-F238E27FC236}">
                    <a16:creationId xmlns:a16="http://schemas.microsoft.com/office/drawing/2014/main" id="{00000000-0008-0000-0300-000002600000}"/>
                  </a:ext>
                </a:extLst>
              </xdr:cNvPr>
              <xdr:cNvSpPr/>
            </xdr:nvSpPr>
            <xdr:spPr bwMode="auto">
              <a:xfrm>
                <a:off x="552199" y="2535397"/>
                <a:ext cx="574806" cy="24396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4579" name="Option Button 3" hidden="1">
                <a:extLst>
                  <a:ext uri="{63B3BB69-23CF-44E3-9099-C40C66FF867C}">
                    <a14:compatExt spid="_x0000_s24579"/>
                  </a:ext>
                  <a:ext uri="{FF2B5EF4-FFF2-40B4-BE49-F238E27FC236}">
                    <a16:creationId xmlns:a16="http://schemas.microsoft.com/office/drawing/2014/main" id="{00000000-0008-0000-0300-000003600000}"/>
                  </a:ext>
                </a:extLst>
              </xdr:cNvPr>
              <xdr:cNvSpPr/>
            </xdr:nvSpPr>
            <xdr:spPr bwMode="auto">
              <a:xfrm>
                <a:off x="1257686" y="2544262"/>
                <a:ext cx="558801" cy="24396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54168</xdr:colOff>
          <xdr:row>14</xdr:row>
          <xdr:rowOff>102537</xdr:rowOff>
        </xdr:from>
        <xdr:to>
          <xdr:col>3</xdr:col>
          <xdr:colOff>830055</xdr:colOff>
          <xdr:row>17</xdr:row>
          <xdr:rowOff>83918</xdr:rowOff>
        </xdr:to>
        <xdr:grpSp>
          <xdr:nvGrpSpPr>
            <xdr:cNvPr id="4" name="Gruppieren 3">
              <a:extLst>
                <a:ext uri="{FF2B5EF4-FFF2-40B4-BE49-F238E27FC236}">
                  <a16:creationId xmlns:a16="http://schemas.microsoft.com/office/drawing/2014/main" id="{00000000-0008-0000-0400-000004000000}"/>
                </a:ext>
              </a:extLst>
            </xdr:cNvPr>
            <xdr:cNvGrpSpPr/>
          </xdr:nvGrpSpPr>
          <xdr:grpSpPr>
            <a:xfrm>
              <a:off x="456335" y="4219454"/>
              <a:ext cx="1511428" cy="552881"/>
              <a:chOff x="403892" y="2923012"/>
              <a:chExt cx="3078980" cy="858107"/>
            </a:xfrm>
          </xdr:grpSpPr>
          <xdr:sp macro="" textlink="">
            <xdr:nvSpPr>
              <xdr:cNvPr id="24580" name="Group Box 4" hidden="1">
                <a:extLst>
                  <a:ext uri="{63B3BB69-23CF-44E3-9099-C40C66FF867C}">
                    <a14:compatExt spid="_x0000_s24580"/>
                  </a:ext>
                  <a:ext uri="{FF2B5EF4-FFF2-40B4-BE49-F238E27FC236}">
                    <a16:creationId xmlns:a16="http://schemas.microsoft.com/office/drawing/2014/main" id="{00000000-0008-0000-0300-000004600000}"/>
                  </a:ext>
                </a:extLst>
              </xdr:cNvPr>
              <xdr:cNvSpPr/>
            </xdr:nvSpPr>
            <xdr:spPr bwMode="auto">
              <a:xfrm>
                <a:off x="403892" y="2923012"/>
                <a:ext cx="3078980" cy="858107"/>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4581" name="Option Button 5" hidden="1">
                <a:extLst>
                  <a:ext uri="{63B3BB69-23CF-44E3-9099-C40C66FF867C}">
                    <a14:compatExt spid="_x0000_s24581"/>
                  </a:ext>
                  <a:ext uri="{FF2B5EF4-FFF2-40B4-BE49-F238E27FC236}">
                    <a16:creationId xmlns:a16="http://schemas.microsoft.com/office/drawing/2014/main" id="{00000000-0008-0000-0300-000005600000}"/>
                  </a:ext>
                </a:extLst>
              </xdr:cNvPr>
              <xdr:cNvSpPr/>
            </xdr:nvSpPr>
            <xdr:spPr bwMode="auto">
              <a:xfrm>
                <a:off x="720478" y="3160955"/>
                <a:ext cx="1217451" cy="3962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4582" name="Option Button 6" hidden="1">
                <a:extLst>
                  <a:ext uri="{63B3BB69-23CF-44E3-9099-C40C66FF867C}">
                    <a14:compatExt spid="_x0000_s24582"/>
                  </a:ext>
                  <a:ext uri="{FF2B5EF4-FFF2-40B4-BE49-F238E27FC236}">
                    <a16:creationId xmlns:a16="http://schemas.microsoft.com/office/drawing/2014/main" id="{00000000-0008-0000-0300-000006600000}"/>
                  </a:ext>
                </a:extLst>
              </xdr:cNvPr>
              <xdr:cNvSpPr/>
            </xdr:nvSpPr>
            <xdr:spPr bwMode="auto">
              <a:xfrm>
                <a:off x="2214697" y="3175351"/>
                <a:ext cx="1183549" cy="3962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54168</xdr:colOff>
          <xdr:row>20</xdr:row>
          <xdr:rowOff>125555</xdr:rowOff>
        </xdr:from>
        <xdr:to>
          <xdr:col>3</xdr:col>
          <xdr:colOff>830055</xdr:colOff>
          <xdr:row>23</xdr:row>
          <xdr:rowOff>106936</xdr:rowOff>
        </xdr:to>
        <xdr:grpSp>
          <xdr:nvGrpSpPr>
            <xdr:cNvPr id="5" name="Gruppieren 4">
              <a:extLst>
                <a:ext uri="{FF2B5EF4-FFF2-40B4-BE49-F238E27FC236}">
                  <a16:creationId xmlns:a16="http://schemas.microsoft.com/office/drawing/2014/main" id="{00000000-0008-0000-0400-000005000000}"/>
                </a:ext>
              </a:extLst>
            </xdr:cNvPr>
            <xdr:cNvGrpSpPr/>
          </xdr:nvGrpSpPr>
          <xdr:grpSpPr>
            <a:xfrm>
              <a:off x="456335" y="5718847"/>
              <a:ext cx="1511428" cy="552881"/>
              <a:chOff x="403892" y="2923025"/>
              <a:chExt cx="3078980" cy="858116"/>
            </a:xfrm>
          </xdr:grpSpPr>
          <xdr:sp macro="" textlink="">
            <xdr:nvSpPr>
              <xdr:cNvPr id="24583" name="Group Box 7" hidden="1">
                <a:extLst>
                  <a:ext uri="{63B3BB69-23CF-44E3-9099-C40C66FF867C}">
                    <a14:compatExt spid="_x0000_s24583"/>
                  </a:ext>
                  <a:ext uri="{FF2B5EF4-FFF2-40B4-BE49-F238E27FC236}">
                    <a16:creationId xmlns:a16="http://schemas.microsoft.com/office/drawing/2014/main" id="{00000000-0008-0000-0300-000007600000}"/>
                  </a:ext>
                </a:extLst>
              </xdr:cNvPr>
              <xdr:cNvSpPr/>
            </xdr:nvSpPr>
            <xdr:spPr bwMode="auto">
              <a:xfrm>
                <a:off x="403892" y="2923025"/>
                <a:ext cx="3078980" cy="858116"/>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4584" name="Option Button 8" hidden="1">
                <a:extLst>
                  <a:ext uri="{63B3BB69-23CF-44E3-9099-C40C66FF867C}">
                    <a14:compatExt spid="_x0000_s24584"/>
                  </a:ext>
                  <a:ext uri="{FF2B5EF4-FFF2-40B4-BE49-F238E27FC236}">
                    <a16:creationId xmlns:a16="http://schemas.microsoft.com/office/drawing/2014/main" id="{00000000-0008-0000-0300-000008600000}"/>
                  </a:ext>
                </a:extLst>
              </xdr:cNvPr>
              <xdr:cNvSpPr/>
            </xdr:nvSpPr>
            <xdr:spPr bwMode="auto">
              <a:xfrm>
                <a:off x="720478" y="3160956"/>
                <a:ext cx="1217451" cy="3962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4585" name="Option Button 9" hidden="1">
                <a:extLst>
                  <a:ext uri="{63B3BB69-23CF-44E3-9099-C40C66FF867C}">
                    <a14:compatExt spid="_x0000_s24585"/>
                  </a:ext>
                  <a:ext uri="{FF2B5EF4-FFF2-40B4-BE49-F238E27FC236}">
                    <a16:creationId xmlns:a16="http://schemas.microsoft.com/office/drawing/2014/main" id="{00000000-0008-0000-0300-000009600000}"/>
                  </a:ext>
                </a:extLst>
              </xdr:cNvPr>
              <xdr:cNvSpPr/>
            </xdr:nvSpPr>
            <xdr:spPr bwMode="auto">
              <a:xfrm>
                <a:off x="2214697" y="3175357"/>
                <a:ext cx="1183549" cy="3962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54168</xdr:colOff>
          <xdr:row>28</xdr:row>
          <xdr:rowOff>143814</xdr:rowOff>
        </xdr:from>
        <xdr:to>
          <xdr:col>3</xdr:col>
          <xdr:colOff>830055</xdr:colOff>
          <xdr:row>31</xdr:row>
          <xdr:rowOff>116463</xdr:rowOff>
        </xdr:to>
        <xdr:grpSp>
          <xdr:nvGrpSpPr>
            <xdr:cNvPr id="6" name="Gruppieren 5">
              <a:extLst>
                <a:ext uri="{FF2B5EF4-FFF2-40B4-BE49-F238E27FC236}">
                  <a16:creationId xmlns:a16="http://schemas.microsoft.com/office/drawing/2014/main" id="{00000000-0008-0000-0400-000006000000}"/>
                </a:ext>
              </a:extLst>
            </xdr:cNvPr>
            <xdr:cNvGrpSpPr/>
          </xdr:nvGrpSpPr>
          <xdr:grpSpPr>
            <a:xfrm>
              <a:off x="456335" y="7737356"/>
              <a:ext cx="1511428" cy="554732"/>
              <a:chOff x="403892" y="2923028"/>
              <a:chExt cx="3078980" cy="858116"/>
            </a:xfrm>
          </xdr:grpSpPr>
          <xdr:sp macro="" textlink="">
            <xdr:nvSpPr>
              <xdr:cNvPr id="24586" name="Group Box 10" hidden="1">
                <a:extLst>
                  <a:ext uri="{63B3BB69-23CF-44E3-9099-C40C66FF867C}">
                    <a14:compatExt spid="_x0000_s24586"/>
                  </a:ext>
                  <a:ext uri="{FF2B5EF4-FFF2-40B4-BE49-F238E27FC236}">
                    <a16:creationId xmlns:a16="http://schemas.microsoft.com/office/drawing/2014/main" id="{00000000-0008-0000-0300-00000A600000}"/>
                  </a:ext>
                </a:extLst>
              </xdr:cNvPr>
              <xdr:cNvSpPr/>
            </xdr:nvSpPr>
            <xdr:spPr bwMode="auto">
              <a:xfrm>
                <a:off x="403892" y="2923028"/>
                <a:ext cx="3078980" cy="858116"/>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4587" name="Option Button 11" hidden="1">
                <a:extLst>
                  <a:ext uri="{63B3BB69-23CF-44E3-9099-C40C66FF867C}">
                    <a14:compatExt spid="_x0000_s24587"/>
                  </a:ext>
                  <a:ext uri="{FF2B5EF4-FFF2-40B4-BE49-F238E27FC236}">
                    <a16:creationId xmlns:a16="http://schemas.microsoft.com/office/drawing/2014/main" id="{00000000-0008-0000-0300-00000B600000}"/>
                  </a:ext>
                </a:extLst>
              </xdr:cNvPr>
              <xdr:cNvSpPr/>
            </xdr:nvSpPr>
            <xdr:spPr bwMode="auto">
              <a:xfrm>
                <a:off x="720478" y="3160954"/>
                <a:ext cx="1217451" cy="3962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4588" name="Option Button 12" hidden="1">
                <a:extLst>
                  <a:ext uri="{63B3BB69-23CF-44E3-9099-C40C66FF867C}">
                    <a14:compatExt spid="_x0000_s24588"/>
                  </a:ext>
                  <a:ext uri="{FF2B5EF4-FFF2-40B4-BE49-F238E27FC236}">
                    <a16:creationId xmlns:a16="http://schemas.microsoft.com/office/drawing/2014/main" id="{00000000-0008-0000-0300-00000C600000}"/>
                  </a:ext>
                </a:extLst>
              </xdr:cNvPr>
              <xdr:cNvSpPr/>
            </xdr:nvSpPr>
            <xdr:spPr bwMode="auto">
              <a:xfrm>
                <a:off x="2214697" y="3175355"/>
                <a:ext cx="1183549" cy="3962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54168</xdr:colOff>
          <xdr:row>36</xdr:row>
          <xdr:rowOff>156512</xdr:rowOff>
        </xdr:from>
        <xdr:to>
          <xdr:col>3</xdr:col>
          <xdr:colOff>830055</xdr:colOff>
          <xdr:row>39</xdr:row>
          <xdr:rowOff>142655</xdr:rowOff>
        </xdr:to>
        <xdr:grpSp>
          <xdr:nvGrpSpPr>
            <xdr:cNvPr id="7" name="Gruppieren 6">
              <a:extLst>
                <a:ext uri="{FF2B5EF4-FFF2-40B4-BE49-F238E27FC236}">
                  <a16:creationId xmlns:a16="http://schemas.microsoft.com/office/drawing/2014/main" id="{00000000-0008-0000-0400-000007000000}"/>
                </a:ext>
              </a:extLst>
            </xdr:cNvPr>
            <xdr:cNvGrpSpPr/>
          </xdr:nvGrpSpPr>
          <xdr:grpSpPr>
            <a:xfrm>
              <a:off x="456335" y="9718554"/>
              <a:ext cx="1511428" cy="557643"/>
              <a:chOff x="403892" y="2923024"/>
              <a:chExt cx="3078980" cy="858119"/>
            </a:xfrm>
          </xdr:grpSpPr>
          <xdr:sp macro="" textlink="">
            <xdr:nvSpPr>
              <xdr:cNvPr id="24589" name="Group Box 13" hidden="1">
                <a:extLst>
                  <a:ext uri="{63B3BB69-23CF-44E3-9099-C40C66FF867C}">
                    <a14:compatExt spid="_x0000_s24589"/>
                  </a:ext>
                  <a:ext uri="{FF2B5EF4-FFF2-40B4-BE49-F238E27FC236}">
                    <a16:creationId xmlns:a16="http://schemas.microsoft.com/office/drawing/2014/main" id="{00000000-0008-0000-0300-00000D600000}"/>
                  </a:ext>
                </a:extLst>
              </xdr:cNvPr>
              <xdr:cNvSpPr/>
            </xdr:nvSpPr>
            <xdr:spPr bwMode="auto">
              <a:xfrm>
                <a:off x="403892" y="2923024"/>
                <a:ext cx="3078980" cy="858119"/>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4590" name="Option Button 14" hidden="1">
                <a:extLst>
                  <a:ext uri="{63B3BB69-23CF-44E3-9099-C40C66FF867C}">
                    <a14:compatExt spid="_x0000_s24590"/>
                  </a:ext>
                  <a:ext uri="{FF2B5EF4-FFF2-40B4-BE49-F238E27FC236}">
                    <a16:creationId xmlns:a16="http://schemas.microsoft.com/office/drawing/2014/main" id="{00000000-0008-0000-0300-00000E600000}"/>
                  </a:ext>
                </a:extLst>
              </xdr:cNvPr>
              <xdr:cNvSpPr/>
            </xdr:nvSpPr>
            <xdr:spPr bwMode="auto">
              <a:xfrm>
                <a:off x="720478" y="3160957"/>
                <a:ext cx="1217451" cy="3962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4591" name="Option Button 15" hidden="1">
                <a:extLst>
                  <a:ext uri="{63B3BB69-23CF-44E3-9099-C40C66FF867C}">
                    <a14:compatExt spid="_x0000_s24591"/>
                  </a:ext>
                  <a:ext uri="{FF2B5EF4-FFF2-40B4-BE49-F238E27FC236}">
                    <a16:creationId xmlns:a16="http://schemas.microsoft.com/office/drawing/2014/main" id="{00000000-0008-0000-0300-00000F600000}"/>
                  </a:ext>
                </a:extLst>
              </xdr:cNvPr>
              <xdr:cNvSpPr/>
            </xdr:nvSpPr>
            <xdr:spPr bwMode="auto">
              <a:xfrm>
                <a:off x="2214697" y="3175352"/>
                <a:ext cx="1183549" cy="3962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54168</xdr:colOff>
          <xdr:row>42</xdr:row>
          <xdr:rowOff>171593</xdr:rowOff>
        </xdr:from>
        <xdr:to>
          <xdr:col>3</xdr:col>
          <xdr:colOff>830055</xdr:colOff>
          <xdr:row>46</xdr:row>
          <xdr:rowOff>55342</xdr:rowOff>
        </xdr:to>
        <xdr:grpSp>
          <xdr:nvGrpSpPr>
            <xdr:cNvPr id="8" name="Gruppieren 7">
              <a:extLst>
                <a:ext uri="{FF2B5EF4-FFF2-40B4-BE49-F238E27FC236}">
                  <a16:creationId xmlns:a16="http://schemas.microsoft.com/office/drawing/2014/main" id="{00000000-0008-0000-0400-000008000000}"/>
                </a:ext>
              </a:extLst>
            </xdr:cNvPr>
            <xdr:cNvGrpSpPr/>
          </xdr:nvGrpSpPr>
          <xdr:grpSpPr>
            <a:xfrm>
              <a:off x="456335" y="11299968"/>
              <a:ext cx="1511428" cy="561082"/>
              <a:chOff x="403892" y="2923019"/>
              <a:chExt cx="3078980" cy="858115"/>
            </a:xfrm>
          </xdr:grpSpPr>
          <xdr:sp macro="" textlink="">
            <xdr:nvSpPr>
              <xdr:cNvPr id="24592" name="Group Box 16" hidden="1">
                <a:extLst>
                  <a:ext uri="{63B3BB69-23CF-44E3-9099-C40C66FF867C}">
                    <a14:compatExt spid="_x0000_s24592"/>
                  </a:ext>
                  <a:ext uri="{FF2B5EF4-FFF2-40B4-BE49-F238E27FC236}">
                    <a16:creationId xmlns:a16="http://schemas.microsoft.com/office/drawing/2014/main" id="{00000000-0008-0000-0300-000010600000}"/>
                  </a:ext>
                </a:extLst>
              </xdr:cNvPr>
              <xdr:cNvSpPr/>
            </xdr:nvSpPr>
            <xdr:spPr bwMode="auto">
              <a:xfrm>
                <a:off x="403892" y="2923019"/>
                <a:ext cx="3078980" cy="858115"/>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4593" name="Option Button 17" hidden="1">
                <a:extLst>
                  <a:ext uri="{63B3BB69-23CF-44E3-9099-C40C66FF867C}">
                    <a14:compatExt spid="_x0000_s24593"/>
                  </a:ext>
                  <a:ext uri="{FF2B5EF4-FFF2-40B4-BE49-F238E27FC236}">
                    <a16:creationId xmlns:a16="http://schemas.microsoft.com/office/drawing/2014/main" id="{00000000-0008-0000-0300-000011600000}"/>
                  </a:ext>
                </a:extLst>
              </xdr:cNvPr>
              <xdr:cNvSpPr/>
            </xdr:nvSpPr>
            <xdr:spPr bwMode="auto">
              <a:xfrm>
                <a:off x="720478" y="3160957"/>
                <a:ext cx="1217451" cy="3962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4594" name="Option Button 18" hidden="1">
                <a:extLst>
                  <a:ext uri="{63B3BB69-23CF-44E3-9099-C40C66FF867C}">
                    <a14:compatExt spid="_x0000_s24594"/>
                  </a:ext>
                  <a:ext uri="{FF2B5EF4-FFF2-40B4-BE49-F238E27FC236}">
                    <a16:creationId xmlns:a16="http://schemas.microsoft.com/office/drawing/2014/main" id="{00000000-0008-0000-0300-000012600000}"/>
                  </a:ext>
                </a:extLst>
              </xdr:cNvPr>
              <xdr:cNvSpPr/>
            </xdr:nvSpPr>
            <xdr:spPr bwMode="auto">
              <a:xfrm>
                <a:off x="2214697" y="3175357"/>
                <a:ext cx="1183549" cy="3962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54168</xdr:colOff>
          <xdr:row>51</xdr:row>
          <xdr:rowOff>4908</xdr:rowOff>
        </xdr:from>
        <xdr:to>
          <xdr:col>3</xdr:col>
          <xdr:colOff>830055</xdr:colOff>
          <xdr:row>53</xdr:row>
          <xdr:rowOff>175420</xdr:rowOff>
        </xdr:to>
        <xdr:grpSp>
          <xdr:nvGrpSpPr>
            <xdr:cNvPr id="9" name="Gruppieren 8">
              <a:extLst>
                <a:ext uri="{FF2B5EF4-FFF2-40B4-BE49-F238E27FC236}">
                  <a16:creationId xmlns:a16="http://schemas.microsoft.com/office/drawing/2014/main" id="{00000000-0008-0000-0400-000009000000}"/>
                </a:ext>
              </a:extLst>
            </xdr:cNvPr>
            <xdr:cNvGrpSpPr/>
          </xdr:nvGrpSpPr>
          <xdr:grpSpPr>
            <a:xfrm>
              <a:off x="456335" y="13239366"/>
              <a:ext cx="1511428" cy="546221"/>
              <a:chOff x="403892" y="2923032"/>
              <a:chExt cx="3078980" cy="858116"/>
            </a:xfrm>
          </xdr:grpSpPr>
          <xdr:sp macro="" textlink="">
            <xdr:nvSpPr>
              <xdr:cNvPr id="24595" name="Group Box 19" hidden="1">
                <a:extLst>
                  <a:ext uri="{63B3BB69-23CF-44E3-9099-C40C66FF867C}">
                    <a14:compatExt spid="_x0000_s24595"/>
                  </a:ext>
                  <a:ext uri="{FF2B5EF4-FFF2-40B4-BE49-F238E27FC236}">
                    <a16:creationId xmlns:a16="http://schemas.microsoft.com/office/drawing/2014/main" id="{00000000-0008-0000-0300-000013600000}"/>
                  </a:ext>
                </a:extLst>
              </xdr:cNvPr>
              <xdr:cNvSpPr/>
            </xdr:nvSpPr>
            <xdr:spPr bwMode="auto">
              <a:xfrm>
                <a:off x="403892" y="2923032"/>
                <a:ext cx="3078980" cy="858116"/>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4596" name="Option Button 20" hidden="1">
                <a:extLst>
                  <a:ext uri="{63B3BB69-23CF-44E3-9099-C40C66FF867C}">
                    <a14:compatExt spid="_x0000_s24596"/>
                  </a:ext>
                  <a:ext uri="{FF2B5EF4-FFF2-40B4-BE49-F238E27FC236}">
                    <a16:creationId xmlns:a16="http://schemas.microsoft.com/office/drawing/2014/main" id="{00000000-0008-0000-0300-000014600000}"/>
                  </a:ext>
                </a:extLst>
              </xdr:cNvPr>
              <xdr:cNvSpPr/>
            </xdr:nvSpPr>
            <xdr:spPr bwMode="auto">
              <a:xfrm>
                <a:off x="720478" y="3160956"/>
                <a:ext cx="1217451" cy="3962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4597" name="Option Button 21" hidden="1">
                <a:extLst>
                  <a:ext uri="{63B3BB69-23CF-44E3-9099-C40C66FF867C}">
                    <a14:compatExt spid="_x0000_s24597"/>
                  </a:ext>
                  <a:ext uri="{FF2B5EF4-FFF2-40B4-BE49-F238E27FC236}">
                    <a16:creationId xmlns:a16="http://schemas.microsoft.com/office/drawing/2014/main" id="{00000000-0008-0000-0300-000015600000}"/>
                  </a:ext>
                </a:extLst>
              </xdr:cNvPr>
              <xdr:cNvSpPr/>
            </xdr:nvSpPr>
            <xdr:spPr bwMode="auto">
              <a:xfrm>
                <a:off x="2214697" y="3175356"/>
                <a:ext cx="1183549" cy="3962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xdr:twoCellAnchor>
    <xdr:from>
      <xdr:col>0</xdr:col>
      <xdr:colOff>3764</xdr:colOff>
      <xdr:row>5</xdr:row>
      <xdr:rowOff>57431</xdr:rowOff>
    </xdr:from>
    <xdr:to>
      <xdr:col>3</xdr:col>
      <xdr:colOff>2638357</xdr:colOff>
      <xdr:row>6</xdr:row>
      <xdr:rowOff>11836</xdr:rowOff>
    </xdr:to>
    <xdr:grpSp>
      <xdr:nvGrpSpPr>
        <xdr:cNvPr id="10" name="Gruppieren 9">
          <a:extLst>
            <a:ext uri="{FF2B5EF4-FFF2-40B4-BE49-F238E27FC236}">
              <a16:creationId xmlns:a16="http://schemas.microsoft.com/office/drawing/2014/main" id="{00000000-0008-0000-0400-00000A000000}"/>
            </a:ext>
          </a:extLst>
        </xdr:cNvPr>
        <xdr:cNvGrpSpPr/>
      </xdr:nvGrpSpPr>
      <xdr:grpSpPr>
        <a:xfrm>
          <a:off x="3764" y="1200431"/>
          <a:ext cx="3772301" cy="552363"/>
          <a:chOff x="6583456" y="3586443"/>
          <a:chExt cx="3700260" cy="558053"/>
        </a:xfrm>
      </xdr:grpSpPr>
      <xdr:sp macro="" textlink="">
        <xdr:nvSpPr>
          <xdr:cNvPr id="11" name="Rechteck 10">
            <a:extLst>
              <a:ext uri="{FF2B5EF4-FFF2-40B4-BE49-F238E27FC236}">
                <a16:creationId xmlns:a16="http://schemas.microsoft.com/office/drawing/2014/main" id="{00000000-0008-0000-0400-00000B000000}"/>
              </a:ext>
            </a:extLst>
          </xdr:cNvPr>
          <xdr:cNvSpPr/>
        </xdr:nvSpPr>
        <xdr:spPr>
          <a:xfrm>
            <a:off x="6583456" y="3586443"/>
            <a:ext cx="3700260" cy="558053"/>
          </a:xfrm>
          <a:prstGeom prst="rect">
            <a:avLst/>
          </a:prstGeom>
          <a:ln>
            <a:solidFill>
              <a:sysClr val="windowText" lastClr="000000"/>
            </a:solidFill>
          </a:ln>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de-CH" sz="1100"/>
          </a:p>
        </xdr:txBody>
      </xdr:sp>
      <xdr:sp macro="" textlink="">
        <xdr:nvSpPr>
          <xdr:cNvPr id="12" name="Textfeld 11">
            <a:extLst>
              <a:ext uri="{FF2B5EF4-FFF2-40B4-BE49-F238E27FC236}">
                <a16:creationId xmlns:a16="http://schemas.microsoft.com/office/drawing/2014/main" id="{00000000-0008-0000-0400-00000C000000}"/>
              </a:ext>
            </a:extLst>
          </xdr:cNvPr>
          <xdr:cNvSpPr txBox="1"/>
        </xdr:nvSpPr>
        <xdr:spPr>
          <a:xfrm>
            <a:off x="6832894" y="3685293"/>
            <a:ext cx="1997832" cy="3907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CH" sz="2000" b="1">
                <a:solidFill>
                  <a:schemeClr val="bg1"/>
                </a:solidFill>
                <a:latin typeface="Arial Narrow" panose="020B0606020202030204" pitchFamily="34" charset="0"/>
              </a:rPr>
              <a:t>Klimafinanzierung</a:t>
            </a:r>
          </a:p>
        </xdr:txBody>
      </xdr:sp>
      <xdr:sp macro="" textlink="">
        <xdr:nvSpPr>
          <xdr:cNvPr id="13" name="Textfeld 12">
            <a:extLst>
              <a:ext uri="{FF2B5EF4-FFF2-40B4-BE49-F238E27FC236}">
                <a16:creationId xmlns:a16="http://schemas.microsoft.com/office/drawing/2014/main" id="{00000000-0008-0000-0400-00000D000000}"/>
              </a:ext>
            </a:extLst>
          </xdr:cNvPr>
          <xdr:cNvSpPr txBox="1"/>
        </xdr:nvSpPr>
        <xdr:spPr>
          <a:xfrm>
            <a:off x="9674259" y="3685295"/>
            <a:ext cx="487618" cy="3891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lang="de-CH" sz="2000" b="1">
                <a:solidFill>
                  <a:schemeClr val="bg1"/>
                </a:solidFill>
                <a:latin typeface="Arial Narrow" panose="020B0606020202030204" pitchFamily="34" charset="0"/>
              </a:rPr>
              <a:t>3/4</a:t>
            </a:r>
          </a:p>
        </xdr:txBody>
      </xdr:sp>
    </xdr:grpSp>
    <xdr:clientData/>
  </xdr:twoCellAnchor>
  <xdr:twoCellAnchor editAs="oneCell">
    <xdr:from>
      <xdr:col>4</xdr:col>
      <xdr:colOff>601193</xdr:colOff>
      <xdr:row>5</xdr:row>
      <xdr:rowOff>166610</xdr:rowOff>
    </xdr:from>
    <xdr:to>
      <xdr:col>4</xdr:col>
      <xdr:colOff>1608575</xdr:colOff>
      <xdr:row>5</xdr:row>
      <xdr:rowOff>456147</xdr:rowOff>
    </xdr:to>
    <xdr:sp macro="" textlink="">
      <xdr:nvSpPr>
        <xdr:cNvPr id="15" name="Rechteck 14">
          <a:hlinkClick xmlns:r="http://schemas.openxmlformats.org/officeDocument/2006/relationships" r:id="rId3"/>
          <a:extLst>
            <a:ext uri="{FF2B5EF4-FFF2-40B4-BE49-F238E27FC236}">
              <a16:creationId xmlns:a16="http://schemas.microsoft.com/office/drawing/2014/main" id="{00000000-0008-0000-0400-00000F000000}"/>
            </a:ext>
          </a:extLst>
        </xdr:cNvPr>
        <xdr:cNvSpPr/>
      </xdr:nvSpPr>
      <xdr:spPr>
        <a:xfrm>
          <a:off x="4588555" y="1296472"/>
          <a:ext cx="1007382" cy="289537"/>
        </a:xfrm>
        <a:prstGeom prst="rect">
          <a:avLst/>
        </a:prstGeom>
        <a:solidFill>
          <a:schemeClr val="bg1"/>
        </a:solidFill>
        <a:ln>
          <a:solidFill>
            <a:srgbClr val="F07D3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100">
              <a:solidFill>
                <a:srgbClr val="F07D33"/>
              </a:solidFill>
              <a:effectLst/>
              <a:latin typeface="+mn-lt"/>
              <a:ea typeface="+mn-ea"/>
              <a:cs typeface="+mn-cs"/>
            </a:rPr>
            <a:t>← </a:t>
          </a:r>
          <a:r>
            <a:rPr lang="de-CH" sz="1200" b="1">
              <a:solidFill>
                <a:srgbClr val="F07D33"/>
              </a:solidFill>
              <a:latin typeface="Arial Narrow" panose="020B0606020202030204" pitchFamily="34" charset="0"/>
            </a:rPr>
            <a:t>Zurück</a:t>
          </a:r>
        </a:p>
      </xdr:txBody>
    </xdr:sp>
    <xdr:clientData/>
  </xdr:twoCellAnchor>
  <xdr:twoCellAnchor editAs="oneCell">
    <xdr:from>
      <xdr:col>4</xdr:col>
      <xdr:colOff>1668901</xdr:colOff>
      <xdr:row>5</xdr:row>
      <xdr:rowOff>156397</xdr:rowOff>
    </xdr:from>
    <xdr:to>
      <xdr:col>5</xdr:col>
      <xdr:colOff>380987</xdr:colOff>
      <xdr:row>5</xdr:row>
      <xdr:rowOff>466360</xdr:rowOff>
    </xdr:to>
    <xdr:sp macro="" textlink="">
      <xdr:nvSpPr>
        <xdr:cNvPr id="16" name="Rechteck 15">
          <a:hlinkClick xmlns:r="http://schemas.openxmlformats.org/officeDocument/2006/relationships" r:id="rId4"/>
          <a:extLst>
            <a:ext uri="{FF2B5EF4-FFF2-40B4-BE49-F238E27FC236}">
              <a16:creationId xmlns:a16="http://schemas.microsoft.com/office/drawing/2014/main" id="{00000000-0008-0000-0400-000010000000}"/>
            </a:ext>
          </a:extLst>
        </xdr:cNvPr>
        <xdr:cNvSpPr/>
      </xdr:nvSpPr>
      <xdr:spPr>
        <a:xfrm>
          <a:off x="5656263" y="1286259"/>
          <a:ext cx="1044069" cy="309963"/>
        </a:xfrm>
        <a:prstGeom prst="rect">
          <a:avLst/>
        </a:prstGeom>
        <a:solidFill>
          <a:srgbClr val="FE6A2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200" b="1">
              <a:solidFill>
                <a:schemeClr val="bg1"/>
              </a:solidFill>
              <a:latin typeface="Arial Narrow" panose="020B0606020202030204" pitchFamily="34" charset="0"/>
            </a:rPr>
            <a:t>Weiter </a:t>
          </a:r>
          <a:r>
            <a:rPr lang="de-CH" sz="1100">
              <a:solidFill>
                <a:schemeClr val="lt1"/>
              </a:solidFill>
              <a:effectLst/>
              <a:latin typeface="+mn-lt"/>
              <a:ea typeface="+mn-ea"/>
              <a:cs typeface="+mn-cs"/>
            </a:rPr>
            <a:t>→</a:t>
          </a:r>
          <a:endParaRPr lang="de-CH" sz="1200" b="1">
            <a:solidFill>
              <a:schemeClr val="bg1"/>
            </a:solidFill>
            <a:latin typeface="Arial Narrow" panose="020B0606020202030204" pitchFamily="34" charset="0"/>
          </a:endParaRPr>
        </a:p>
      </xdr:txBody>
    </xdr:sp>
    <xdr:clientData/>
  </xdr:twoCellAnchor>
  <xdr:twoCellAnchor editAs="oneCell">
    <xdr:from>
      <xdr:col>4</xdr:col>
      <xdr:colOff>604345</xdr:colOff>
      <xdr:row>60</xdr:row>
      <xdr:rowOff>108748</xdr:rowOff>
    </xdr:from>
    <xdr:to>
      <xdr:col>4</xdr:col>
      <xdr:colOff>1611727</xdr:colOff>
      <xdr:row>60</xdr:row>
      <xdr:rowOff>398285</xdr:rowOff>
    </xdr:to>
    <xdr:sp macro="" textlink="">
      <xdr:nvSpPr>
        <xdr:cNvPr id="18" name="Rechteck 17">
          <a:hlinkClick xmlns:r="http://schemas.openxmlformats.org/officeDocument/2006/relationships" r:id="rId3"/>
          <a:extLst>
            <a:ext uri="{FF2B5EF4-FFF2-40B4-BE49-F238E27FC236}">
              <a16:creationId xmlns:a16="http://schemas.microsoft.com/office/drawing/2014/main" id="{00000000-0008-0000-0400-000012000000}"/>
            </a:ext>
          </a:extLst>
        </xdr:cNvPr>
        <xdr:cNvSpPr/>
      </xdr:nvSpPr>
      <xdr:spPr>
        <a:xfrm>
          <a:off x="4591707" y="12195645"/>
          <a:ext cx="1007382" cy="289537"/>
        </a:xfrm>
        <a:prstGeom prst="rect">
          <a:avLst/>
        </a:prstGeom>
        <a:solidFill>
          <a:schemeClr val="bg1"/>
        </a:solidFill>
        <a:ln>
          <a:solidFill>
            <a:srgbClr val="F07D3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100">
              <a:solidFill>
                <a:srgbClr val="F07D33"/>
              </a:solidFill>
              <a:effectLst/>
              <a:latin typeface="+mn-lt"/>
              <a:ea typeface="+mn-ea"/>
              <a:cs typeface="+mn-cs"/>
            </a:rPr>
            <a:t>← </a:t>
          </a:r>
          <a:r>
            <a:rPr lang="de-CH" sz="1200" b="1">
              <a:solidFill>
                <a:srgbClr val="F07D33"/>
              </a:solidFill>
              <a:latin typeface="Arial Narrow" panose="020B0606020202030204" pitchFamily="34" charset="0"/>
            </a:rPr>
            <a:t>Zurück</a:t>
          </a:r>
        </a:p>
      </xdr:txBody>
    </xdr:sp>
    <xdr:clientData/>
  </xdr:twoCellAnchor>
  <xdr:twoCellAnchor editAs="oneCell">
    <xdr:from>
      <xdr:col>4</xdr:col>
      <xdr:colOff>1672053</xdr:colOff>
      <xdr:row>60</xdr:row>
      <xdr:rowOff>98535</xdr:rowOff>
    </xdr:from>
    <xdr:to>
      <xdr:col>6</xdr:col>
      <xdr:colOff>3139</xdr:colOff>
      <xdr:row>60</xdr:row>
      <xdr:rowOff>408498</xdr:rowOff>
    </xdr:to>
    <xdr:sp macro="" textlink="">
      <xdr:nvSpPr>
        <xdr:cNvPr id="19" name="Rechteck 18">
          <a:hlinkClick xmlns:r="http://schemas.openxmlformats.org/officeDocument/2006/relationships" r:id="rId4"/>
          <a:extLst>
            <a:ext uri="{FF2B5EF4-FFF2-40B4-BE49-F238E27FC236}">
              <a16:creationId xmlns:a16="http://schemas.microsoft.com/office/drawing/2014/main" id="{00000000-0008-0000-0400-000013000000}"/>
            </a:ext>
          </a:extLst>
        </xdr:cNvPr>
        <xdr:cNvSpPr/>
      </xdr:nvSpPr>
      <xdr:spPr>
        <a:xfrm>
          <a:off x="5659415" y="12185432"/>
          <a:ext cx="1044069" cy="309963"/>
        </a:xfrm>
        <a:prstGeom prst="rect">
          <a:avLst/>
        </a:prstGeom>
        <a:solidFill>
          <a:srgbClr val="FE6A2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200" b="1">
              <a:solidFill>
                <a:schemeClr val="bg1"/>
              </a:solidFill>
              <a:latin typeface="Arial Narrow" panose="020B0606020202030204" pitchFamily="34" charset="0"/>
            </a:rPr>
            <a:t>Weiter </a:t>
          </a:r>
          <a:r>
            <a:rPr lang="de-CH" sz="1100">
              <a:solidFill>
                <a:schemeClr val="lt1"/>
              </a:solidFill>
              <a:effectLst/>
              <a:latin typeface="+mn-lt"/>
              <a:ea typeface="+mn-ea"/>
              <a:cs typeface="+mn-cs"/>
            </a:rPr>
            <a:t>→</a:t>
          </a:r>
          <a:endParaRPr lang="de-CH" sz="1200" b="1">
            <a:solidFill>
              <a:schemeClr val="bg1"/>
            </a:solidFill>
            <a:latin typeface="Arial Narrow" panose="020B0606020202030204" pitchFamily="34" charset="0"/>
          </a:endParaRPr>
        </a:p>
      </xdr:txBody>
    </xdr:sp>
    <xdr:clientData/>
  </xdr:twoCellAnchor>
  <mc:AlternateContent xmlns:mc="http://schemas.openxmlformats.org/markup-compatibility/2006">
    <mc:Choice xmlns:a14="http://schemas.microsoft.com/office/drawing/2010/main" Requires="a14">
      <xdr:twoCellAnchor>
        <xdr:from>
          <xdr:col>1</xdr:col>
          <xdr:colOff>54168</xdr:colOff>
          <xdr:row>57</xdr:row>
          <xdr:rowOff>27923</xdr:rowOff>
        </xdr:from>
        <xdr:to>
          <xdr:col>3</xdr:col>
          <xdr:colOff>830055</xdr:colOff>
          <xdr:row>59</xdr:row>
          <xdr:rowOff>201391</xdr:rowOff>
        </xdr:to>
        <xdr:grpSp>
          <xdr:nvGrpSpPr>
            <xdr:cNvPr id="20" name="Gruppieren 19">
              <a:extLst>
                <a:ext uri="{FF2B5EF4-FFF2-40B4-BE49-F238E27FC236}">
                  <a16:creationId xmlns:a16="http://schemas.microsoft.com/office/drawing/2014/main" id="{00000000-0008-0000-0400-000014000000}"/>
                </a:ext>
              </a:extLst>
            </xdr:cNvPr>
            <xdr:cNvGrpSpPr/>
          </xdr:nvGrpSpPr>
          <xdr:grpSpPr>
            <a:xfrm>
              <a:off x="456335" y="14738756"/>
              <a:ext cx="1511428" cy="549177"/>
              <a:chOff x="403892" y="2923032"/>
              <a:chExt cx="3078980" cy="858117"/>
            </a:xfrm>
          </xdr:grpSpPr>
          <xdr:sp macro="" textlink="">
            <xdr:nvSpPr>
              <xdr:cNvPr id="24598" name="Group Box 22" hidden="1">
                <a:extLst>
                  <a:ext uri="{63B3BB69-23CF-44E3-9099-C40C66FF867C}">
                    <a14:compatExt spid="_x0000_s24598"/>
                  </a:ext>
                  <a:ext uri="{FF2B5EF4-FFF2-40B4-BE49-F238E27FC236}">
                    <a16:creationId xmlns:a16="http://schemas.microsoft.com/office/drawing/2014/main" id="{00000000-0008-0000-0300-000016600000}"/>
                  </a:ext>
                </a:extLst>
              </xdr:cNvPr>
              <xdr:cNvSpPr/>
            </xdr:nvSpPr>
            <xdr:spPr bwMode="auto">
              <a:xfrm>
                <a:off x="403892" y="2923032"/>
                <a:ext cx="3078980" cy="858117"/>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4599" name="Option Button 23" hidden="1">
                <a:extLst>
                  <a:ext uri="{63B3BB69-23CF-44E3-9099-C40C66FF867C}">
                    <a14:compatExt spid="_x0000_s24599"/>
                  </a:ext>
                  <a:ext uri="{FF2B5EF4-FFF2-40B4-BE49-F238E27FC236}">
                    <a16:creationId xmlns:a16="http://schemas.microsoft.com/office/drawing/2014/main" id="{00000000-0008-0000-0300-000017600000}"/>
                  </a:ext>
                </a:extLst>
              </xdr:cNvPr>
              <xdr:cNvSpPr/>
            </xdr:nvSpPr>
            <xdr:spPr bwMode="auto">
              <a:xfrm>
                <a:off x="720478" y="3160955"/>
                <a:ext cx="1217451" cy="3962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4600" name="Option Button 24" hidden="1">
                <a:extLst>
                  <a:ext uri="{63B3BB69-23CF-44E3-9099-C40C66FF867C}">
                    <a14:compatExt spid="_x0000_s24600"/>
                  </a:ext>
                  <a:ext uri="{FF2B5EF4-FFF2-40B4-BE49-F238E27FC236}">
                    <a16:creationId xmlns:a16="http://schemas.microsoft.com/office/drawing/2014/main" id="{00000000-0008-0000-0300-000018600000}"/>
                  </a:ext>
                </a:extLst>
              </xdr:cNvPr>
              <xdr:cNvSpPr/>
            </xdr:nvSpPr>
            <xdr:spPr bwMode="auto">
              <a:xfrm>
                <a:off x="2214697" y="3175354"/>
                <a:ext cx="1183549" cy="3962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xdr:twoCellAnchor editAs="oneCell">
    <xdr:from>
      <xdr:col>3</xdr:col>
      <xdr:colOff>1503278</xdr:colOff>
      <xdr:row>18</xdr:row>
      <xdr:rowOff>295956</xdr:rowOff>
    </xdr:from>
    <xdr:to>
      <xdr:col>4</xdr:col>
      <xdr:colOff>2119156</xdr:colOff>
      <xdr:row>23</xdr:row>
      <xdr:rowOff>109033</xdr:rowOff>
    </xdr:to>
    <xdr:sp macro="" textlink="">
      <xdr:nvSpPr>
        <xdr:cNvPr id="14" name="Textfeld 13">
          <a:extLst>
            <a:ext uri="{FF2B5EF4-FFF2-40B4-BE49-F238E27FC236}">
              <a16:creationId xmlns:a16="http://schemas.microsoft.com/office/drawing/2014/main" id="{B8E082DB-F825-F817-C618-E931C46D541C}"/>
            </a:ext>
          </a:extLst>
        </xdr:cNvPr>
        <xdr:cNvSpPr txBox="1"/>
      </xdr:nvSpPr>
      <xdr:spPr>
        <a:xfrm>
          <a:off x="2594990" y="5212321"/>
          <a:ext cx="3524666" cy="104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b="0" i="0">
              <a:solidFill>
                <a:schemeClr val="dk1"/>
              </a:solidFill>
              <a:effectLst/>
              <a:latin typeface="Arial Narrow" panose="020B0606020202030204" pitchFamily="34" charset="0"/>
              <a:ea typeface="+mn-ea"/>
              <a:cs typeface="Arial" panose="020B0604020202020204" pitchFamily="34" charset="0"/>
            </a:rPr>
            <a:t>Ein </a:t>
          </a:r>
          <a:r>
            <a:rPr lang="en-US" sz="800" b="1" i="0">
              <a:solidFill>
                <a:schemeClr val="dk1"/>
              </a:solidFill>
              <a:effectLst/>
              <a:latin typeface="Arial Narrow" panose="020B0606020202030204" pitchFamily="34" charset="0"/>
              <a:ea typeface="+mn-ea"/>
              <a:cs typeface="Arial" panose="020B0604020202020204" pitchFamily="34" charset="0"/>
            </a:rPr>
            <a:t>wirkungsorientierter Ansatz </a:t>
          </a:r>
          <a:r>
            <a:rPr lang="en-US" sz="800" b="0" i="0">
              <a:solidFill>
                <a:schemeClr val="dk1"/>
              </a:solidFill>
              <a:effectLst/>
              <a:latin typeface="Arial Narrow" panose="020B0606020202030204" pitchFamily="34" charset="0"/>
              <a:ea typeface="+mn-ea"/>
              <a:cs typeface="Arial" panose="020B0604020202020204" pitchFamily="34" charset="0"/>
            </a:rPr>
            <a:t>stellt sicher, dass eingesetzte Mittel messbar zu Klima‑, Natur‑ oder Sozialzielen beitragen. Dazu orientiert sich ein Unternehmen an etablierten Rahmenwerken wie z.B. dem SBTi BVCM Ansatz. Die Projektwahl folgt klaren Qualitätskriterien (z. B. Kompetenzaufbau, lokale Relevanz, robuste Governance) und bezieht relevante Stakeholder ein. Die Ergebnisse werden über ein strukturiertes Monitoring‑, Reporting‑ und Evaluationssystem (MRE) erfasst und nicht nur auf CO₂‑Reduktion, sondern auch auf breitere ökologische und soziale Wirkungen hin bewertet. Externe Verifizierung der Resultate durch unabhängige Dritte.</a:t>
          </a:r>
          <a:endParaRPr lang="de-CH" sz="800" i="0">
            <a:latin typeface="Arial Narrow" panose="020B0606020202030204" pitchFamily="34" charset="0"/>
            <a:cs typeface="Arial" panose="020B0604020202020204" pitchFamily="34" charset="0"/>
          </a:endParaRPr>
        </a:p>
      </xdr:txBody>
    </xdr:sp>
    <xdr:clientData/>
  </xdr:twoCellAnchor>
  <xdr:twoCellAnchor editAs="oneCell">
    <xdr:from>
      <xdr:col>3</xdr:col>
      <xdr:colOff>1494234</xdr:colOff>
      <xdr:row>27</xdr:row>
      <xdr:rowOff>130960</xdr:rowOff>
    </xdr:from>
    <xdr:to>
      <xdr:col>4</xdr:col>
      <xdr:colOff>2110112</xdr:colOff>
      <xdr:row>31</xdr:row>
      <xdr:rowOff>59527</xdr:rowOff>
    </xdr:to>
    <xdr:sp macro="" textlink="">
      <xdr:nvSpPr>
        <xdr:cNvPr id="17" name="Textfeld 16">
          <a:extLst>
            <a:ext uri="{FF2B5EF4-FFF2-40B4-BE49-F238E27FC236}">
              <a16:creationId xmlns:a16="http://schemas.microsoft.com/office/drawing/2014/main" id="{556EA900-1AFE-458E-8DA2-F84DC0C87BE0}"/>
            </a:ext>
          </a:extLst>
        </xdr:cNvPr>
        <xdr:cNvSpPr txBox="1"/>
      </xdr:nvSpPr>
      <xdr:spPr>
        <a:xfrm>
          <a:off x="2577703" y="7512835"/>
          <a:ext cx="3521003" cy="6905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800" b="1">
              <a:solidFill>
                <a:schemeClr val="dk1"/>
              </a:solidFill>
              <a:effectLst/>
              <a:latin typeface="Arial Narrow" panose="020B0606020202030204" pitchFamily="34" charset="0"/>
              <a:ea typeface="+mn-ea"/>
              <a:cs typeface="+mn-cs"/>
            </a:rPr>
            <a:t>Money-for-Tonne Ansatz</a:t>
          </a:r>
          <a:r>
            <a:rPr lang="de-CH" sz="800" b="1">
              <a:latin typeface="Arial Narrow" panose="020B0606020202030204" pitchFamily="34" charset="0"/>
            </a:rPr>
            <a:t>:</a:t>
          </a:r>
        </a:p>
        <a:p>
          <a:r>
            <a:rPr lang="de-CH" sz="800">
              <a:latin typeface="Arial Narrow" panose="020B0606020202030204" pitchFamily="34" charset="0"/>
            </a:rPr>
            <a:t>- </a:t>
          </a:r>
          <a:r>
            <a:rPr lang="de-CH" sz="800">
              <a:solidFill>
                <a:schemeClr val="dk1"/>
              </a:solidFill>
              <a:effectLst/>
              <a:latin typeface="Arial Narrow" panose="020B0606020202030204" pitchFamily="34" charset="0"/>
              <a:ea typeface="+mn-ea"/>
              <a:cs typeface="+mn-cs"/>
            </a:rPr>
            <a:t>Money-for-Tonne Ansatz bedeutet, dass eine CO2-Bepreisung eingeführt wird, sprich ein</a:t>
          </a:r>
        </a:p>
        <a:p>
          <a:r>
            <a:rPr lang="de-CH" sz="800">
              <a:solidFill>
                <a:schemeClr val="dk1"/>
              </a:solidFill>
              <a:effectLst/>
              <a:latin typeface="Arial Narrow" panose="020B0606020202030204" pitchFamily="34" charset="0"/>
              <a:ea typeface="+mn-ea"/>
              <a:cs typeface="+mn-cs"/>
            </a:rPr>
            <a:t>  Geldbetrag pro ausgestossene Tonne CO2. Das Budget der Klimafinanzierung definiert</a:t>
          </a:r>
        </a:p>
        <a:p>
          <a:r>
            <a:rPr lang="de-CH" sz="800">
              <a:solidFill>
                <a:schemeClr val="dk1"/>
              </a:solidFill>
              <a:effectLst/>
              <a:latin typeface="Arial Narrow" panose="020B0606020202030204" pitchFamily="34" charset="0"/>
              <a:ea typeface="+mn-ea"/>
              <a:cs typeface="+mn-cs"/>
            </a:rPr>
            <a:t>  sich so ebenfalls am Klimafussabdruck des Unternehmens, aber nicht am Marktpreis von</a:t>
          </a:r>
        </a:p>
        <a:p>
          <a:r>
            <a:rPr lang="de-CH" sz="800">
              <a:solidFill>
                <a:schemeClr val="dk1"/>
              </a:solidFill>
              <a:effectLst/>
              <a:latin typeface="Arial Narrow" panose="020B0606020202030204" pitchFamily="34" charset="0"/>
              <a:ea typeface="+mn-ea"/>
              <a:cs typeface="+mn-cs"/>
            </a:rPr>
            <a:t>  CO2-Zertifikaten.</a:t>
          </a:r>
          <a:endParaRPr lang="de-CH" sz="800">
            <a:latin typeface="Arial Narrow" panose="020B0606020202030204" pitchFamily="34" charset="0"/>
          </a:endParaRPr>
        </a:p>
      </xdr:txBody>
    </xdr:sp>
    <xdr:clientData/>
  </xdr:twoCellAnchor>
  <xdr:twoCellAnchor editAs="oneCell">
    <xdr:from>
      <xdr:col>3</xdr:col>
      <xdr:colOff>1500188</xdr:colOff>
      <xdr:row>42</xdr:row>
      <xdr:rowOff>7938</xdr:rowOff>
    </xdr:from>
    <xdr:to>
      <xdr:col>4</xdr:col>
      <xdr:colOff>2116066</xdr:colOff>
      <xdr:row>44</xdr:row>
      <xdr:rowOff>182563</xdr:rowOff>
    </xdr:to>
    <xdr:sp macro="" textlink="">
      <xdr:nvSpPr>
        <xdr:cNvPr id="23" name="Textfeld 16">
          <a:extLst>
            <a:ext uri="{FF2B5EF4-FFF2-40B4-BE49-F238E27FC236}">
              <a16:creationId xmlns:a16="http://schemas.microsoft.com/office/drawing/2014/main" id="{FDE282C6-C3B8-4305-AD4F-9080A2103DCF}"/>
            </a:ext>
          </a:extLst>
        </xdr:cNvPr>
        <xdr:cNvSpPr txBox="1"/>
      </xdr:nvSpPr>
      <xdr:spPr>
        <a:xfrm>
          <a:off x="2587626" y="11120438"/>
          <a:ext cx="3521003" cy="555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800" b="1">
              <a:solidFill>
                <a:schemeClr val="dk1"/>
              </a:solidFill>
              <a:effectLst/>
              <a:latin typeface="Arial Narrow" panose="020B0606020202030204" pitchFamily="34" charset="0"/>
              <a:ea typeface="+mn-ea"/>
              <a:cs typeface="+mn-cs"/>
            </a:rPr>
            <a:t>Klimafolgekosten</a:t>
          </a:r>
        </a:p>
        <a:p>
          <a:r>
            <a:rPr lang="de-CH" sz="800" b="0">
              <a:solidFill>
                <a:schemeClr val="dk1"/>
              </a:solidFill>
              <a:effectLst/>
              <a:latin typeface="Arial Narrow" panose="020B0606020202030204" pitchFamily="34" charset="0"/>
              <a:ea typeface="+mn-ea"/>
              <a:cs typeface="+mn-cs"/>
            </a:rPr>
            <a:t>- Klimafolgekosten sind die wirtschaftlichen und gesellschaftlichen Schäden, die durch den Klimawandel entstehen, etwa durch Extremwetter, Ernteausfälle, Gesundheitsbelastungen oder Schäden an Infrastruktur.</a:t>
          </a:r>
          <a:endParaRPr lang="de-CH" sz="800" b="0">
            <a:latin typeface="Arial Narrow" panose="020B060602020203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1</xdr:col>
      <xdr:colOff>57150</xdr:colOff>
      <xdr:row>1</xdr:row>
      <xdr:rowOff>9525</xdr:rowOff>
    </xdr:from>
    <xdr:ext cx="400050" cy="605944"/>
    <xdr:pic>
      <xdr:nvPicPr>
        <xdr:cNvPr id="2" name="Grafik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38150" y="200025"/>
          <a:ext cx="400050" cy="605944"/>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58539</xdr:colOff>
          <xdr:row>20</xdr:row>
          <xdr:rowOff>135144</xdr:rowOff>
        </xdr:from>
        <xdr:to>
          <xdr:col>3</xdr:col>
          <xdr:colOff>831215</xdr:colOff>
          <xdr:row>24</xdr:row>
          <xdr:rowOff>26221</xdr:rowOff>
        </xdr:to>
        <xdr:grpSp>
          <xdr:nvGrpSpPr>
            <xdr:cNvPr id="3" name="Gruppieren 2">
              <a:extLst>
                <a:ext uri="{FF2B5EF4-FFF2-40B4-BE49-F238E27FC236}">
                  <a16:creationId xmlns:a16="http://schemas.microsoft.com/office/drawing/2014/main" id="{00000000-0008-0000-0500-000003000000}"/>
                </a:ext>
              </a:extLst>
            </xdr:cNvPr>
            <xdr:cNvGrpSpPr/>
          </xdr:nvGrpSpPr>
          <xdr:grpSpPr>
            <a:xfrm>
              <a:off x="459077" y="5669413"/>
              <a:ext cx="1510253" cy="555385"/>
              <a:chOff x="402731" y="2388917"/>
              <a:chExt cx="1453714" cy="528277"/>
            </a:xfrm>
          </xdr:grpSpPr>
          <xdr:sp macro="" textlink="">
            <xdr:nvSpPr>
              <xdr:cNvPr id="29697" name="Group Box 1" hidden="1">
                <a:extLst>
                  <a:ext uri="{63B3BB69-23CF-44E3-9099-C40C66FF867C}">
                    <a14:compatExt spid="_x0000_s29697"/>
                  </a:ext>
                  <a:ext uri="{FF2B5EF4-FFF2-40B4-BE49-F238E27FC236}">
                    <a16:creationId xmlns:a16="http://schemas.microsoft.com/office/drawing/2014/main" id="{00000000-0008-0000-0400-000001740000}"/>
                  </a:ext>
                </a:extLst>
              </xdr:cNvPr>
              <xdr:cNvSpPr/>
            </xdr:nvSpPr>
            <xdr:spPr bwMode="auto">
              <a:xfrm>
                <a:off x="402731" y="2388917"/>
                <a:ext cx="1453714" cy="528277"/>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9698" name="Option Button 2" hidden="1">
                <a:extLst>
                  <a:ext uri="{63B3BB69-23CF-44E3-9099-C40C66FF867C}">
                    <a14:compatExt spid="_x0000_s29698"/>
                  </a:ext>
                  <a:ext uri="{FF2B5EF4-FFF2-40B4-BE49-F238E27FC236}">
                    <a16:creationId xmlns:a16="http://schemas.microsoft.com/office/drawing/2014/main" id="{00000000-0008-0000-0400-000002740000}"/>
                  </a:ext>
                </a:extLst>
              </xdr:cNvPr>
              <xdr:cNvSpPr/>
            </xdr:nvSpPr>
            <xdr:spPr bwMode="auto">
              <a:xfrm>
                <a:off x="552199" y="2535396"/>
                <a:ext cx="574806" cy="24396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9699" name="Option Button 3" hidden="1">
                <a:extLst>
                  <a:ext uri="{63B3BB69-23CF-44E3-9099-C40C66FF867C}">
                    <a14:compatExt spid="_x0000_s29699"/>
                  </a:ext>
                  <a:ext uri="{FF2B5EF4-FFF2-40B4-BE49-F238E27FC236}">
                    <a16:creationId xmlns:a16="http://schemas.microsoft.com/office/drawing/2014/main" id="{00000000-0008-0000-0400-000003740000}"/>
                  </a:ext>
                </a:extLst>
              </xdr:cNvPr>
              <xdr:cNvSpPr/>
            </xdr:nvSpPr>
            <xdr:spPr bwMode="auto">
              <a:xfrm>
                <a:off x="1257686" y="2544262"/>
                <a:ext cx="558801" cy="24396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60274</xdr:colOff>
          <xdr:row>28</xdr:row>
          <xdr:rowOff>155535</xdr:rowOff>
        </xdr:from>
        <xdr:to>
          <xdr:col>3</xdr:col>
          <xdr:colOff>838603</xdr:colOff>
          <xdr:row>31</xdr:row>
          <xdr:rowOff>136305</xdr:rowOff>
        </xdr:to>
        <xdr:grpSp>
          <xdr:nvGrpSpPr>
            <xdr:cNvPr id="4" name="Gruppieren 3">
              <a:extLst>
                <a:ext uri="{FF2B5EF4-FFF2-40B4-BE49-F238E27FC236}">
                  <a16:creationId xmlns:a16="http://schemas.microsoft.com/office/drawing/2014/main" id="{00000000-0008-0000-0500-000004000000}"/>
                </a:ext>
              </a:extLst>
            </xdr:cNvPr>
            <xdr:cNvGrpSpPr/>
          </xdr:nvGrpSpPr>
          <xdr:grpSpPr>
            <a:xfrm>
              <a:off x="460812" y="7594804"/>
              <a:ext cx="1515906" cy="547386"/>
              <a:chOff x="403886" y="2923015"/>
              <a:chExt cx="3078977" cy="858117"/>
            </a:xfrm>
          </xdr:grpSpPr>
          <xdr:sp macro="" textlink="">
            <xdr:nvSpPr>
              <xdr:cNvPr id="29700" name="Group Box 4" hidden="1">
                <a:extLst>
                  <a:ext uri="{63B3BB69-23CF-44E3-9099-C40C66FF867C}">
                    <a14:compatExt spid="_x0000_s29700"/>
                  </a:ext>
                  <a:ext uri="{FF2B5EF4-FFF2-40B4-BE49-F238E27FC236}">
                    <a16:creationId xmlns:a16="http://schemas.microsoft.com/office/drawing/2014/main" id="{00000000-0008-0000-0400-000004740000}"/>
                  </a:ext>
                </a:extLst>
              </xdr:cNvPr>
              <xdr:cNvSpPr/>
            </xdr:nvSpPr>
            <xdr:spPr bwMode="auto">
              <a:xfrm>
                <a:off x="403886" y="2923015"/>
                <a:ext cx="3078977" cy="858117"/>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9701" name="Option Button 5" hidden="1">
                <a:extLst>
                  <a:ext uri="{63B3BB69-23CF-44E3-9099-C40C66FF867C}">
                    <a14:compatExt spid="_x0000_s29701"/>
                  </a:ext>
                  <a:ext uri="{FF2B5EF4-FFF2-40B4-BE49-F238E27FC236}">
                    <a16:creationId xmlns:a16="http://schemas.microsoft.com/office/drawing/2014/main" id="{00000000-0008-0000-0400-000005740000}"/>
                  </a:ext>
                </a:extLst>
              </xdr:cNvPr>
              <xdr:cNvSpPr/>
            </xdr:nvSpPr>
            <xdr:spPr bwMode="auto">
              <a:xfrm>
                <a:off x="720478" y="3160959"/>
                <a:ext cx="1217440" cy="3962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9702" name="Option Button 6" hidden="1">
                <a:extLst>
                  <a:ext uri="{63B3BB69-23CF-44E3-9099-C40C66FF867C}">
                    <a14:compatExt spid="_x0000_s29702"/>
                  </a:ext>
                  <a:ext uri="{FF2B5EF4-FFF2-40B4-BE49-F238E27FC236}">
                    <a16:creationId xmlns:a16="http://schemas.microsoft.com/office/drawing/2014/main" id="{00000000-0008-0000-0400-000006740000}"/>
                  </a:ext>
                </a:extLst>
              </xdr:cNvPr>
              <xdr:cNvSpPr/>
            </xdr:nvSpPr>
            <xdr:spPr bwMode="auto">
              <a:xfrm>
                <a:off x="2214704" y="3175358"/>
                <a:ext cx="1183540" cy="3962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60274</xdr:colOff>
          <xdr:row>47</xdr:row>
          <xdr:rowOff>49112</xdr:rowOff>
        </xdr:from>
        <xdr:to>
          <xdr:col>3</xdr:col>
          <xdr:colOff>838603</xdr:colOff>
          <xdr:row>49</xdr:row>
          <xdr:rowOff>220382</xdr:rowOff>
        </xdr:to>
        <xdr:grpSp>
          <xdr:nvGrpSpPr>
            <xdr:cNvPr id="7" name="Gruppieren 6">
              <a:extLst>
                <a:ext uri="{FF2B5EF4-FFF2-40B4-BE49-F238E27FC236}">
                  <a16:creationId xmlns:a16="http://schemas.microsoft.com/office/drawing/2014/main" id="{00000000-0008-0000-0500-000007000000}"/>
                </a:ext>
              </a:extLst>
            </xdr:cNvPr>
            <xdr:cNvGrpSpPr/>
          </xdr:nvGrpSpPr>
          <xdr:grpSpPr>
            <a:xfrm>
              <a:off x="460812" y="11952920"/>
              <a:ext cx="1515906" cy="542500"/>
              <a:chOff x="403886" y="2923011"/>
              <a:chExt cx="3078977" cy="858113"/>
            </a:xfrm>
          </xdr:grpSpPr>
          <xdr:sp macro="" textlink="">
            <xdr:nvSpPr>
              <xdr:cNvPr id="29709" name="Group Box 13" hidden="1">
                <a:extLst>
                  <a:ext uri="{63B3BB69-23CF-44E3-9099-C40C66FF867C}">
                    <a14:compatExt spid="_x0000_s29709"/>
                  </a:ext>
                  <a:ext uri="{FF2B5EF4-FFF2-40B4-BE49-F238E27FC236}">
                    <a16:creationId xmlns:a16="http://schemas.microsoft.com/office/drawing/2014/main" id="{00000000-0008-0000-0400-00000D740000}"/>
                  </a:ext>
                </a:extLst>
              </xdr:cNvPr>
              <xdr:cNvSpPr/>
            </xdr:nvSpPr>
            <xdr:spPr bwMode="auto">
              <a:xfrm>
                <a:off x="403886" y="2923011"/>
                <a:ext cx="3078977" cy="858113"/>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9710" name="Option Button 14" hidden="1">
                <a:extLst>
                  <a:ext uri="{63B3BB69-23CF-44E3-9099-C40C66FF867C}">
                    <a14:compatExt spid="_x0000_s29710"/>
                  </a:ext>
                  <a:ext uri="{FF2B5EF4-FFF2-40B4-BE49-F238E27FC236}">
                    <a16:creationId xmlns:a16="http://schemas.microsoft.com/office/drawing/2014/main" id="{00000000-0008-0000-0400-00000E740000}"/>
                  </a:ext>
                </a:extLst>
              </xdr:cNvPr>
              <xdr:cNvSpPr/>
            </xdr:nvSpPr>
            <xdr:spPr bwMode="auto">
              <a:xfrm>
                <a:off x="720478" y="3160953"/>
                <a:ext cx="1217440" cy="3962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9711" name="Option Button 15" hidden="1">
                <a:extLst>
                  <a:ext uri="{63B3BB69-23CF-44E3-9099-C40C66FF867C}">
                    <a14:compatExt spid="_x0000_s29711"/>
                  </a:ext>
                  <a:ext uri="{FF2B5EF4-FFF2-40B4-BE49-F238E27FC236}">
                    <a16:creationId xmlns:a16="http://schemas.microsoft.com/office/drawing/2014/main" id="{00000000-0008-0000-0400-00000F740000}"/>
                  </a:ext>
                </a:extLst>
              </xdr:cNvPr>
              <xdr:cNvSpPr/>
            </xdr:nvSpPr>
            <xdr:spPr bwMode="auto">
              <a:xfrm>
                <a:off x="2214704" y="3175355"/>
                <a:ext cx="1183540" cy="3962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60274</xdr:colOff>
          <xdr:row>53</xdr:row>
          <xdr:rowOff>71397</xdr:rowOff>
        </xdr:from>
        <xdr:to>
          <xdr:col>3</xdr:col>
          <xdr:colOff>838603</xdr:colOff>
          <xdr:row>55</xdr:row>
          <xdr:rowOff>233325</xdr:rowOff>
        </xdr:to>
        <xdr:grpSp>
          <xdr:nvGrpSpPr>
            <xdr:cNvPr id="8" name="Gruppieren 7">
              <a:extLst>
                <a:ext uri="{FF2B5EF4-FFF2-40B4-BE49-F238E27FC236}">
                  <a16:creationId xmlns:a16="http://schemas.microsoft.com/office/drawing/2014/main" id="{00000000-0008-0000-0500-000008000000}"/>
                </a:ext>
              </a:extLst>
            </xdr:cNvPr>
            <xdr:cNvGrpSpPr/>
          </xdr:nvGrpSpPr>
          <xdr:grpSpPr>
            <a:xfrm>
              <a:off x="460812" y="13450359"/>
              <a:ext cx="1515906" cy="547812"/>
              <a:chOff x="403886" y="2923037"/>
              <a:chExt cx="3078977" cy="858119"/>
            </a:xfrm>
          </xdr:grpSpPr>
          <xdr:sp macro="" textlink="">
            <xdr:nvSpPr>
              <xdr:cNvPr id="29712" name="Group Box 16" hidden="1">
                <a:extLst>
                  <a:ext uri="{63B3BB69-23CF-44E3-9099-C40C66FF867C}">
                    <a14:compatExt spid="_x0000_s29712"/>
                  </a:ext>
                  <a:ext uri="{FF2B5EF4-FFF2-40B4-BE49-F238E27FC236}">
                    <a16:creationId xmlns:a16="http://schemas.microsoft.com/office/drawing/2014/main" id="{00000000-0008-0000-0400-000010740000}"/>
                  </a:ext>
                </a:extLst>
              </xdr:cNvPr>
              <xdr:cNvSpPr/>
            </xdr:nvSpPr>
            <xdr:spPr bwMode="auto">
              <a:xfrm>
                <a:off x="403886" y="2923037"/>
                <a:ext cx="3078977" cy="858119"/>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9713" name="Option Button 17" hidden="1">
                <a:extLst>
                  <a:ext uri="{63B3BB69-23CF-44E3-9099-C40C66FF867C}">
                    <a14:compatExt spid="_x0000_s29713"/>
                  </a:ext>
                  <a:ext uri="{FF2B5EF4-FFF2-40B4-BE49-F238E27FC236}">
                    <a16:creationId xmlns:a16="http://schemas.microsoft.com/office/drawing/2014/main" id="{00000000-0008-0000-0400-000011740000}"/>
                  </a:ext>
                </a:extLst>
              </xdr:cNvPr>
              <xdr:cNvSpPr/>
            </xdr:nvSpPr>
            <xdr:spPr bwMode="auto">
              <a:xfrm>
                <a:off x="720478" y="3160956"/>
                <a:ext cx="1217440" cy="3962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9714" name="Option Button 18" hidden="1">
                <a:extLst>
                  <a:ext uri="{63B3BB69-23CF-44E3-9099-C40C66FF867C}">
                    <a14:compatExt spid="_x0000_s29714"/>
                  </a:ext>
                  <a:ext uri="{FF2B5EF4-FFF2-40B4-BE49-F238E27FC236}">
                    <a16:creationId xmlns:a16="http://schemas.microsoft.com/office/drawing/2014/main" id="{00000000-0008-0000-0400-000012740000}"/>
                  </a:ext>
                </a:extLst>
              </xdr:cNvPr>
              <xdr:cNvSpPr/>
            </xdr:nvSpPr>
            <xdr:spPr bwMode="auto">
              <a:xfrm>
                <a:off x="2214704" y="3175357"/>
                <a:ext cx="1183540" cy="3962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60274</xdr:colOff>
          <xdr:row>9</xdr:row>
          <xdr:rowOff>69199</xdr:rowOff>
        </xdr:from>
        <xdr:to>
          <xdr:col>3</xdr:col>
          <xdr:colOff>838603</xdr:colOff>
          <xdr:row>12</xdr:row>
          <xdr:rowOff>51166</xdr:rowOff>
        </xdr:to>
        <xdr:grpSp>
          <xdr:nvGrpSpPr>
            <xdr:cNvPr id="9" name="Gruppieren 8">
              <a:extLst>
                <a:ext uri="{FF2B5EF4-FFF2-40B4-BE49-F238E27FC236}">
                  <a16:creationId xmlns:a16="http://schemas.microsoft.com/office/drawing/2014/main" id="{00000000-0008-0000-0500-000009000000}"/>
                </a:ext>
              </a:extLst>
            </xdr:cNvPr>
            <xdr:cNvGrpSpPr/>
          </xdr:nvGrpSpPr>
          <xdr:grpSpPr>
            <a:xfrm>
              <a:off x="460812" y="2716661"/>
              <a:ext cx="1515906" cy="548582"/>
              <a:chOff x="403886" y="2923034"/>
              <a:chExt cx="3078977" cy="858121"/>
            </a:xfrm>
          </xdr:grpSpPr>
          <xdr:sp macro="" textlink="">
            <xdr:nvSpPr>
              <xdr:cNvPr id="29715" name="Group Box 19" hidden="1">
                <a:extLst>
                  <a:ext uri="{63B3BB69-23CF-44E3-9099-C40C66FF867C}">
                    <a14:compatExt spid="_x0000_s29715"/>
                  </a:ext>
                  <a:ext uri="{FF2B5EF4-FFF2-40B4-BE49-F238E27FC236}">
                    <a16:creationId xmlns:a16="http://schemas.microsoft.com/office/drawing/2014/main" id="{00000000-0008-0000-0400-000013740000}"/>
                  </a:ext>
                </a:extLst>
              </xdr:cNvPr>
              <xdr:cNvSpPr/>
            </xdr:nvSpPr>
            <xdr:spPr bwMode="auto">
              <a:xfrm>
                <a:off x="403886" y="2923034"/>
                <a:ext cx="3078977" cy="858121"/>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9716" name="Option Button 20" hidden="1">
                <a:extLst>
                  <a:ext uri="{63B3BB69-23CF-44E3-9099-C40C66FF867C}">
                    <a14:compatExt spid="_x0000_s29716"/>
                  </a:ext>
                  <a:ext uri="{FF2B5EF4-FFF2-40B4-BE49-F238E27FC236}">
                    <a16:creationId xmlns:a16="http://schemas.microsoft.com/office/drawing/2014/main" id="{00000000-0008-0000-0400-000014740000}"/>
                  </a:ext>
                </a:extLst>
              </xdr:cNvPr>
              <xdr:cNvSpPr/>
            </xdr:nvSpPr>
            <xdr:spPr bwMode="auto">
              <a:xfrm>
                <a:off x="720478" y="3160956"/>
                <a:ext cx="1217440" cy="3962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9717" name="Option Button 21" hidden="1">
                <a:extLst>
                  <a:ext uri="{63B3BB69-23CF-44E3-9099-C40C66FF867C}">
                    <a14:compatExt spid="_x0000_s29717"/>
                  </a:ext>
                  <a:ext uri="{FF2B5EF4-FFF2-40B4-BE49-F238E27FC236}">
                    <a16:creationId xmlns:a16="http://schemas.microsoft.com/office/drawing/2014/main" id="{00000000-0008-0000-0400-000015740000}"/>
                  </a:ext>
                </a:extLst>
              </xdr:cNvPr>
              <xdr:cNvSpPr/>
            </xdr:nvSpPr>
            <xdr:spPr bwMode="auto">
              <a:xfrm>
                <a:off x="2214704" y="3175352"/>
                <a:ext cx="1183540" cy="3962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xdr:twoCellAnchor>
    <xdr:from>
      <xdr:col>0</xdr:col>
      <xdr:colOff>3764</xdr:colOff>
      <xdr:row>5</xdr:row>
      <xdr:rowOff>57431</xdr:rowOff>
    </xdr:from>
    <xdr:to>
      <xdr:col>3</xdr:col>
      <xdr:colOff>2638357</xdr:colOff>
      <xdr:row>6</xdr:row>
      <xdr:rowOff>11836</xdr:rowOff>
    </xdr:to>
    <xdr:grpSp>
      <xdr:nvGrpSpPr>
        <xdr:cNvPr id="10" name="Gruppieren 9">
          <a:extLst>
            <a:ext uri="{FF2B5EF4-FFF2-40B4-BE49-F238E27FC236}">
              <a16:creationId xmlns:a16="http://schemas.microsoft.com/office/drawing/2014/main" id="{00000000-0008-0000-0500-00000A000000}"/>
            </a:ext>
          </a:extLst>
        </xdr:cNvPr>
        <xdr:cNvGrpSpPr/>
      </xdr:nvGrpSpPr>
      <xdr:grpSpPr>
        <a:xfrm>
          <a:off x="3764" y="1200431"/>
          <a:ext cx="3772708" cy="550328"/>
          <a:chOff x="6583456" y="3586443"/>
          <a:chExt cx="3700260" cy="558053"/>
        </a:xfrm>
      </xdr:grpSpPr>
      <xdr:sp macro="" textlink="">
        <xdr:nvSpPr>
          <xdr:cNvPr id="11" name="Rechteck 10">
            <a:extLst>
              <a:ext uri="{FF2B5EF4-FFF2-40B4-BE49-F238E27FC236}">
                <a16:creationId xmlns:a16="http://schemas.microsoft.com/office/drawing/2014/main" id="{00000000-0008-0000-0500-00000B000000}"/>
              </a:ext>
            </a:extLst>
          </xdr:cNvPr>
          <xdr:cNvSpPr/>
        </xdr:nvSpPr>
        <xdr:spPr>
          <a:xfrm>
            <a:off x="6583456" y="3586443"/>
            <a:ext cx="3700260" cy="558053"/>
          </a:xfrm>
          <a:prstGeom prst="rect">
            <a:avLst/>
          </a:prstGeom>
          <a:ln>
            <a:solidFill>
              <a:sysClr val="windowText" lastClr="000000"/>
            </a:solidFill>
          </a:ln>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de-CH" sz="1100"/>
          </a:p>
        </xdr:txBody>
      </xdr:sp>
      <xdr:sp macro="" textlink="">
        <xdr:nvSpPr>
          <xdr:cNvPr id="12" name="Textfeld 11">
            <a:extLst>
              <a:ext uri="{FF2B5EF4-FFF2-40B4-BE49-F238E27FC236}">
                <a16:creationId xmlns:a16="http://schemas.microsoft.com/office/drawing/2014/main" id="{00000000-0008-0000-0500-00000C000000}"/>
              </a:ext>
            </a:extLst>
          </xdr:cNvPr>
          <xdr:cNvSpPr txBox="1"/>
        </xdr:nvSpPr>
        <xdr:spPr>
          <a:xfrm>
            <a:off x="6832894" y="3685293"/>
            <a:ext cx="1707831" cy="3883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CH" sz="2000" b="1">
                <a:solidFill>
                  <a:schemeClr val="bg1"/>
                </a:solidFill>
                <a:latin typeface="Arial Narrow" panose="020B0606020202030204" pitchFamily="34" charset="0"/>
              </a:rPr>
              <a:t>Klimaadvocacy</a:t>
            </a:r>
          </a:p>
        </xdr:txBody>
      </xdr:sp>
      <xdr:sp macro="" textlink="">
        <xdr:nvSpPr>
          <xdr:cNvPr id="13" name="Textfeld 12">
            <a:extLst>
              <a:ext uri="{FF2B5EF4-FFF2-40B4-BE49-F238E27FC236}">
                <a16:creationId xmlns:a16="http://schemas.microsoft.com/office/drawing/2014/main" id="{00000000-0008-0000-0500-00000D000000}"/>
              </a:ext>
            </a:extLst>
          </xdr:cNvPr>
          <xdr:cNvSpPr txBox="1"/>
        </xdr:nvSpPr>
        <xdr:spPr>
          <a:xfrm>
            <a:off x="9674259" y="3685295"/>
            <a:ext cx="487618" cy="3891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lang="de-CH" sz="2000" b="1">
                <a:solidFill>
                  <a:schemeClr val="bg1"/>
                </a:solidFill>
                <a:latin typeface="Arial Narrow" panose="020B0606020202030204" pitchFamily="34" charset="0"/>
              </a:rPr>
              <a:t>4/4</a:t>
            </a:r>
          </a:p>
        </xdr:txBody>
      </xdr:sp>
    </xdr:grpSp>
    <xdr:clientData/>
  </xdr:twoCellAnchor>
  <xdr:twoCellAnchor editAs="oneCell">
    <xdr:from>
      <xdr:col>4</xdr:col>
      <xdr:colOff>601193</xdr:colOff>
      <xdr:row>5</xdr:row>
      <xdr:rowOff>156397</xdr:rowOff>
    </xdr:from>
    <xdr:to>
      <xdr:col>5</xdr:col>
      <xdr:colOff>380987</xdr:colOff>
      <xdr:row>5</xdr:row>
      <xdr:rowOff>466360</xdr:rowOff>
    </xdr:to>
    <xdr:grpSp>
      <xdr:nvGrpSpPr>
        <xdr:cNvPr id="14" name="Gruppieren 13">
          <a:extLst>
            <a:ext uri="{FF2B5EF4-FFF2-40B4-BE49-F238E27FC236}">
              <a16:creationId xmlns:a16="http://schemas.microsoft.com/office/drawing/2014/main" id="{00000000-0008-0000-0500-00000E000000}"/>
            </a:ext>
          </a:extLst>
        </xdr:cNvPr>
        <xdr:cNvGrpSpPr/>
      </xdr:nvGrpSpPr>
      <xdr:grpSpPr>
        <a:xfrm>
          <a:off x="4782424" y="1299397"/>
          <a:ext cx="2226986" cy="309963"/>
          <a:chOff x="4637141" y="150510"/>
          <a:chExt cx="1590026" cy="272609"/>
        </a:xfrm>
      </xdr:grpSpPr>
      <xdr:sp macro="" textlink="">
        <xdr:nvSpPr>
          <xdr:cNvPr id="15" name="Rechteck 14">
            <a:hlinkClick xmlns:r="http://schemas.openxmlformats.org/officeDocument/2006/relationships" r:id="rId3"/>
            <a:extLst>
              <a:ext uri="{FF2B5EF4-FFF2-40B4-BE49-F238E27FC236}">
                <a16:creationId xmlns:a16="http://schemas.microsoft.com/office/drawing/2014/main" id="{00000000-0008-0000-0500-00000F000000}"/>
              </a:ext>
            </a:extLst>
          </xdr:cNvPr>
          <xdr:cNvSpPr/>
        </xdr:nvSpPr>
        <xdr:spPr>
          <a:xfrm>
            <a:off x="4637141" y="159492"/>
            <a:ext cx="758491" cy="254645"/>
          </a:xfrm>
          <a:prstGeom prst="rect">
            <a:avLst/>
          </a:prstGeom>
          <a:solidFill>
            <a:schemeClr val="bg1"/>
          </a:solidFill>
          <a:ln>
            <a:solidFill>
              <a:srgbClr val="F07D3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100">
                <a:solidFill>
                  <a:srgbClr val="F07D33"/>
                </a:solidFill>
                <a:effectLst/>
                <a:latin typeface="+mn-lt"/>
                <a:ea typeface="+mn-ea"/>
                <a:cs typeface="+mn-cs"/>
              </a:rPr>
              <a:t>← </a:t>
            </a:r>
            <a:r>
              <a:rPr lang="de-CH" sz="1200" b="1">
                <a:solidFill>
                  <a:srgbClr val="F07D33"/>
                </a:solidFill>
                <a:latin typeface="Arial Narrow" panose="020B0606020202030204" pitchFamily="34" charset="0"/>
              </a:rPr>
              <a:t>Zurück</a:t>
            </a:r>
          </a:p>
        </xdr:txBody>
      </xdr:sp>
      <xdr:sp macro="" textlink="">
        <xdr:nvSpPr>
          <xdr:cNvPr id="16" name="Rechteck 15">
            <a:hlinkClick xmlns:r="http://schemas.openxmlformats.org/officeDocument/2006/relationships" r:id="rId4"/>
            <a:extLst>
              <a:ext uri="{FF2B5EF4-FFF2-40B4-BE49-F238E27FC236}">
                <a16:creationId xmlns:a16="http://schemas.microsoft.com/office/drawing/2014/main" id="{00000000-0008-0000-0500-000010000000}"/>
              </a:ext>
            </a:extLst>
          </xdr:cNvPr>
          <xdr:cNvSpPr/>
        </xdr:nvSpPr>
        <xdr:spPr>
          <a:xfrm>
            <a:off x="5441053" y="150510"/>
            <a:ext cx="786114" cy="272609"/>
          </a:xfrm>
          <a:prstGeom prst="rect">
            <a:avLst/>
          </a:prstGeom>
          <a:solidFill>
            <a:srgbClr val="FE6A2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200" b="1">
                <a:solidFill>
                  <a:schemeClr val="bg1"/>
                </a:solidFill>
                <a:latin typeface="Arial Narrow" panose="020B0606020202030204" pitchFamily="34" charset="0"/>
              </a:rPr>
              <a:t>Weiter </a:t>
            </a:r>
            <a:r>
              <a:rPr lang="de-CH" sz="1100">
                <a:solidFill>
                  <a:schemeClr val="lt1"/>
                </a:solidFill>
                <a:effectLst/>
                <a:latin typeface="+mn-lt"/>
                <a:ea typeface="+mn-ea"/>
                <a:cs typeface="+mn-cs"/>
              </a:rPr>
              <a:t>→</a:t>
            </a:r>
            <a:endParaRPr lang="de-CH" sz="1200" b="1">
              <a:solidFill>
                <a:schemeClr val="bg1"/>
              </a:solidFill>
              <a:latin typeface="Arial Narrow" panose="020B0606020202030204" pitchFamily="34" charset="0"/>
            </a:endParaRPr>
          </a:p>
        </xdr:txBody>
      </xdr:sp>
    </xdr:grpSp>
    <xdr:clientData/>
  </xdr:twoCellAnchor>
  <xdr:twoCellAnchor editAs="oneCell">
    <xdr:from>
      <xdr:col>4</xdr:col>
      <xdr:colOff>604345</xdr:colOff>
      <xdr:row>56</xdr:row>
      <xdr:rowOff>108748</xdr:rowOff>
    </xdr:from>
    <xdr:to>
      <xdr:col>4</xdr:col>
      <xdr:colOff>1612510</xdr:colOff>
      <xdr:row>56</xdr:row>
      <xdr:rowOff>398285</xdr:rowOff>
    </xdr:to>
    <xdr:sp macro="" textlink="">
      <xdr:nvSpPr>
        <xdr:cNvPr id="18" name="Rechteck 17">
          <a:hlinkClick xmlns:r="http://schemas.openxmlformats.org/officeDocument/2006/relationships" r:id="rId3"/>
          <a:extLst>
            <a:ext uri="{FF2B5EF4-FFF2-40B4-BE49-F238E27FC236}">
              <a16:creationId xmlns:a16="http://schemas.microsoft.com/office/drawing/2014/main" id="{00000000-0008-0000-0500-000012000000}"/>
            </a:ext>
          </a:extLst>
        </xdr:cNvPr>
        <xdr:cNvSpPr/>
      </xdr:nvSpPr>
      <xdr:spPr>
        <a:xfrm>
          <a:off x="4592939" y="13753311"/>
          <a:ext cx="1008165" cy="289537"/>
        </a:xfrm>
        <a:prstGeom prst="rect">
          <a:avLst/>
        </a:prstGeom>
        <a:solidFill>
          <a:schemeClr val="bg1"/>
        </a:solidFill>
        <a:ln>
          <a:solidFill>
            <a:srgbClr val="F07D3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100">
              <a:solidFill>
                <a:srgbClr val="F07D33"/>
              </a:solidFill>
              <a:effectLst/>
              <a:latin typeface="+mn-lt"/>
              <a:ea typeface="+mn-ea"/>
              <a:cs typeface="+mn-cs"/>
            </a:rPr>
            <a:t>← </a:t>
          </a:r>
          <a:r>
            <a:rPr lang="de-CH" sz="1200" b="1">
              <a:solidFill>
                <a:srgbClr val="F07D33"/>
              </a:solidFill>
              <a:latin typeface="Arial Narrow" panose="020B0606020202030204" pitchFamily="34" charset="0"/>
            </a:rPr>
            <a:t>Zurück</a:t>
          </a:r>
        </a:p>
      </xdr:txBody>
    </xdr:sp>
    <xdr:clientData/>
  </xdr:twoCellAnchor>
  <xdr:twoCellAnchor editAs="oneCell">
    <xdr:from>
      <xdr:col>4</xdr:col>
      <xdr:colOff>1672883</xdr:colOff>
      <xdr:row>56</xdr:row>
      <xdr:rowOff>98535</xdr:rowOff>
    </xdr:from>
    <xdr:to>
      <xdr:col>6</xdr:col>
      <xdr:colOff>3139</xdr:colOff>
      <xdr:row>56</xdr:row>
      <xdr:rowOff>408498</xdr:rowOff>
    </xdr:to>
    <xdr:sp macro="" textlink="">
      <xdr:nvSpPr>
        <xdr:cNvPr id="19" name="Rechteck 18">
          <a:hlinkClick xmlns:r="http://schemas.openxmlformats.org/officeDocument/2006/relationships" r:id="rId4"/>
          <a:extLst>
            <a:ext uri="{FF2B5EF4-FFF2-40B4-BE49-F238E27FC236}">
              <a16:creationId xmlns:a16="http://schemas.microsoft.com/office/drawing/2014/main" id="{00000000-0008-0000-0500-000013000000}"/>
            </a:ext>
          </a:extLst>
        </xdr:cNvPr>
        <xdr:cNvSpPr/>
      </xdr:nvSpPr>
      <xdr:spPr>
        <a:xfrm>
          <a:off x="5661477" y="13743098"/>
          <a:ext cx="1044881" cy="309963"/>
        </a:xfrm>
        <a:prstGeom prst="rect">
          <a:avLst/>
        </a:prstGeom>
        <a:solidFill>
          <a:srgbClr val="FE6A2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200" b="1">
              <a:solidFill>
                <a:schemeClr val="bg1"/>
              </a:solidFill>
              <a:latin typeface="Arial Narrow" panose="020B0606020202030204" pitchFamily="34" charset="0"/>
            </a:rPr>
            <a:t>Weiter </a:t>
          </a:r>
          <a:r>
            <a:rPr lang="de-CH" sz="1100">
              <a:solidFill>
                <a:schemeClr val="lt1"/>
              </a:solidFill>
              <a:effectLst/>
              <a:latin typeface="+mn-lt"/>
              <a:ea typeface="+mn-ea"/>
              <a:cs typeface="+mn-cs"/>
            </a:rPr>
            <a:t>→</a:t>
          </a:r>
          <a:endParaRPr lang="de-CH" sz="1200" b="1">
            <a:solidFill>
              <a:schemeClr val="bg1"/>
            </a:solidFill>
            <a:latin typeface="Arial Narrow" panose="020B0606020202030204" pitchFamily="34" charset="0"/>
          </a:endParaRPr>
        </a:p>
      </xdr:txBody>
    </xdr:sp>
    <xdr:clientData/>
  </xdr:twoCellAnchor>
  <mc:AlternateContent xmlns:mc="http://schemas.openxmlformats.org/markup-compatibility/2006">
    <mc:Choice xmlns:a14="http://schemas.microsoft.com/office/drawing/2010/main" Requires="a14">
      <xdr:twoCellAnchor>
        <xdr:from>
          <xdr:col>1</xdr:col>
          <xdr:colOff>60274</xdr:colOff>
          <xdr:row>15</xdr:row>
          <xdr:rowOff>88249</xdr:rowOff>
        </xdr:from>
        <xdr:to>
          <xdr:col>3</xdr:col>
          <xdr:colOff>838603</xdr:colOff>
          <xdr:row>18</xdr:row>
          <xdr:rowOff>70216</xdr:rowOff>
        </xdr:to>
        <xdr:grpSp>
          <xdr:nvGrpSpPr>
            <xdr:cNvPr id="5" name="Gruppieren 4">
              <a:extLst>
                <a:ext uri="{FF2B5EF4-FFF2-40B4-BE49-F238E27FC236}">
                  <a16:creationId xmlns:a16="http://schemas.microsoft.com/office/drawing/2014/main" id="{8A5CE8EB-B51B-4DCF-BC37-B5A0F3B52341}"/>
                </a:ext>
              </a:extLst>
            </xdr:cNvPr>
            <xdr:cNvGrpSpPr/>
          </xdr:nvGrpSpPr>
          <xdr:grpSpPr>
            <a:xfrm>
              <a:off x="460812" y="4337864"/>
              <a:ext cx="1515906" cy="548583"/>
              <a:chOff x="403886" y="2923034"/>
              <a:chExt cx="3078977" cy="858121"/>
            </a:xfrm>
          </xdr:grpSpPr>
          <xdr:sp macro="" textlink="">
            <xdr:nvSpPr>
              <xdr:cNvPr id="29725" name="Group Box 29" hidden="1">
                <a:extLst>
                  <a:ext uri="{63B3BB69-23CF-44E3-9099-C40C66FF867C}">
                    <a14:compatExt spid="_x0000_s29725"/>
                  </a:ext>
                  <a:ext uri="{FF2B5EF4-FFF2-40B4-BE49-F238E27FC236}">
                    <a16:creationId xmlns:a16="http://schemas.microsoft.com/office/drawing/2014/main" id="{00000000-0008-0000-0400-00001D740000}"/>
                  </a:ext>
                </a:extLst>
              </xdr:cNvPr>
              <xdr:cNvSpPr/>
            </xdr:nvSpPr>
            <xdr:spPr bwMode="auto">
              <a:xfrm>
                <a:off x="403886" y="2923034"/>
                <a:ext cx="3078977" cy="858121"/>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9726" name="Option Button 30" hidden="1">
                <a:extLst>
                  <a:ext uri="{63B3BB69-23CF-44E3-9099-C40C66FF867C}">
                    <a14:compatExt spid="_x0000_s29726"/>
                  </a:ext>
                  <a:ext uri="{FF2B5EF4-FFF2-40B4-BE49-F238E27FC236}">
                    <a16:creationId xmlns:a16="http://schemas.microsoft.com/office/drawing/2014/main" id="{00000000-0008-0000-0400-00001E740000}"/>
                  </a:ext>
                </a:extLst>
              </xdr:cNvPr>
              <xdr:cNvSpPr/>
            </xdr:nvSpPr>
            <xdr:spPr bwMode="auto">
              <a:xfrm>
                <a:off x="720478" y="3160956"/>
                <a:ext cx="1217440" cy="3962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9727" name="Option Button 31" hidden="1">
                <a:extLst>
                  <a:ext uri="{63B3BB69-23CF-44E3-9099-C40C66FF867C}">
                    <a14:compatExt spid="_x0000_s29727"/>
                  </a:ext>
                  <a:ext uri="{FF2B5EF4-FFF2-40B4-BE49-F238E27FC236}">
                    <a16:creationId xmlns:a16="http://schemas.microsoft.com/office/drawing/2014/main" id="{00000000-0008-0000-0400-00001F740000}"/>
                  </a:ext>
                </a:extLst>
              </xdr:cNvPr>
              <xdr:cNvSpPr/>
            </xdr:nvSpPr>
            <xdr:spPr bwMode="auto">
              <a:xfrm>
                <a:off x="2214704" y="3175352"/>
                <a:ext cx="1183540" cy="3962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xdr:twoCellAnchor editAs="oneCell">
    <xdr:from>
      <xdr:col>3</xdr:col>
      <xdr:colOff>1789043</xdr:colOff>
      <xdr:row>14</xdr:row>
      <xdr:rowOff>115956</xdr:rowOff>
    </xdr:from>
    <xdr:to>
      <xdr:col>4</xdr:col>
      <xdr:colOff>2010446</xdr:colOff>
      <xdr:row>18</xdr:row>
      <xdr:rowOff>99390</xdr:rowOff>
    </xdr:to>
    <xdr:sp macro="" textlink="">
      <xdr:nvSpPr>
        <xdr:cNvPr id="6" name="Textfeld 5">
          <a:extLst>
            <a:ext uri="{FF2B5EF4-FFF2-40B4-BE49-F238E27FC236}">
              <a16:creationId xmlns:a16="http://schemas.microsoft.com/office/drawing/2014/main" id="{A8B86AEA-BAA7-486A-A55C-0DACCB5D8FAA}"/>
            </a:ext>
          </a:extLst>
        </xdr:cNvPr>
        <xdr:cNvSpPr txBox="1"/>
      </xdr:nvSpPr>
      <xdr:spPr>
        <a:xfrm>
          <a:off x="2874065" y="5756413"/>
          <a:ext cx="3128598" cy="7371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800" b="1">
              <a:latin typeface="Arial Narrow" panose="020B0606020202030204" pitchFamily="34" charset="0"/>
            </a:rPr>
            <a:t>Hinweis:</a:t>
          </a:r>
        </a:p>
        <a:p>
          <a:pPr marL="0" marR="0" lvl="0" indent="0" defTabSz="914400" eaLnBrk="1" fontAlgn="auto" latinLnBrk="0" hangingPunct="1">
            <a:lnSpc>
              <a:spcPct val="100000"/>
            </a:lnSpc>
            <a:spcBef>
              <a:spcPts val="0"/>
            </a:spcBef>
            <a:spcAft>
              <a:spcPts val="0"/>
            </a:spcAft>
            <a:buClrTx/>
            <a:buSzTx/>
            <a:buFontTx/>
            <a:buNone/>
            <a:tabLst/>
            <a:defRPr/>
          </a:pPr>
          <a:r>
            <a:rPr lang="de-CH" sz="800">
              <a:latin typeface="Arial Narrow" panose="020B0606020202030204" pitchFamily="34" charset="0"/>
            </a:rPr>
            <a:t>- </a:t>
          </a:r>
          <a:r>
            <a:rPr lang="de-CH" sz="800" baseline="0">
              <a:solidFill>
                <a:schemeClr val="dk1"/>
              </a:solidFill>
              <a:latin typeface="Arial Narrow" panose="020B0606020202030204" pitchFamily="34" charset="0"/>
              <a:ea typeface="+mn-ea"/>
              <a:cs typeface="+mn-cs"/>
            </a:rPr>
            <a:t>Falls Sie Mitglied von Organisationen oder Verbänden sind, die aktiv Anti-Advocacy betreiben, und Sie sich nicht klar dagegen positionieren, bleibt die abschliessende Bewertung unabhängig von den übrigen Advocacy-Aktivitäten Ihres Unternehmens ungenügend.</a:t>
          </a:r>
        </a:p>
      </xdr:txBody>
    </xdr:sp>
    <xdr:clientData/>
  </xdr:twoCellAnchor>
  <mc:AlternateContent xmlns:mc="http://schemas.openxmlformats.org/markup-compatibility/2006">
    <mc:Choice xmlns:a14="http://schemas.microsoft.com/office/drawing/2010/main" Requires="a14">
      <xdr:twoCellAnchor>
        <xdr:from>
          <xdr:col>1</xdr:col>
          <xdr:colOff>60274</xdr:colOff>
          <xdr:row>34</xdr:row>
          <xdr:rowOff>183378</xdr:rowOff>
        </xdr:from>
        <xdr:to>
          <xdr:col>3</xdr:col>
          <xdr:colOff>838603</xdr:colOff>
          <xdr:row>37</xdr:row>
          <xdr:rowOff>149250</xdr:rowOff>
        </xdr:to>
        <xdr:grpSp>
          <xdr:nvGrpSpPr>
            <xdr:cNvPr id="17" name="Gruppieren 16">
              <a:extLst>
                <a:ext uri="{FF2B5EF4-FFF2-40B4-BE49-F238E27FC236}">
                  <a16:creationId xmlns:a16="http://schemas.microsoft.com/office/drawing/2014/main" id="{CC8C756B-B9B8-D5D1-0A6A-BEFF4E943EE2}"/>
                </a:ext>
              </a:extLst>
            </xdr:cNvPr>
            <xdr:cNvGrpSpPr/>
          </xdr:nvGrpSpPr>
          <xdr:grpSpPr>
            <a:xfrm>
              <a:off x="460812" y="9097801"/>
              <a:ext cx="1515906" cy="552026"/>
              <a:chOff x="403886" y="2923007"/>
              <a:chExt cx="3078977" cy="858114"/>
            </a:xfrm>
          </xdr:grpSpPr>
          <xdr:sp macro="" textlink="">
            <xdr:nvSpPr>
              <xdr:cNvPr id="29728" name="Group Box 32" hidden="1">
                <a:extLst>
                  <a:ext uri="{63B3BB69-23CF-44E3-9099-C40C66FF867C}">
                    <a14:compatExt spid="_x0000_s29728"/>
                  </a:ext>
                  <a:ext uri="{FF2B5EF4-FFF2-40B4-BE49-F238E27FC236}">
                    <a16:creationId xmlns:a16="http://schemas.microsoft.com/office/drawing/2014/main" id="{00000000-0008-0000-0400-000020740000}"/>
                  </a:ext>
                </a:extLst>
              </xdr:cNvPr>
              <xdr:cNvSpPr/>
            </xdr:nvSpPr>
            <xdr:spPr bwMode="auto">
              <a:xfrm>
                <a:off x="403886" y="2923007"/>
                <a:ext cx="3078977" cy="858114"/>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9729" name="Option Button 33" hidden="1">
                <a:extLst>
                  <a:ext uri="{63B3BB69-23CF-44E3-9099-C40C66FF867C}">
                    <a14:compatExt spid="_x0000_s29729"/>
                  </a:ext>
                  <a:ext uri="{FF2B5EF4-FFF2-40B4-BE49-F238E27FC236}">
                    <a16:creationId xmlns:a16="http://schemas.microsoft.com/office/drawing/2014/main" id="{00000000-0008-0000-0400-000021740000}"/>
                  </a:ext>
                </a:extLst>
              </xdr:cNvPr>
              <xdr:cNvSpPr/>
            </xdr:nvSpPr>
            <xdr:spPr bwMode="auto">
              <a:xfrm>
                <a:off x="720478" y="3160960"/>
                <a:ext cx="1217440" cy="3962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9730" name="Option Button 34" hidden="1">
                <a:extLst>
                  <a:ext uri="{63B3BB69-23CF-44E3-9099-C40C66FF867C}">
                    <a14:compatExt spid="_x0000_s29730"/>
                  </a:ext>
                  <a:ext uri="{FF2B5EF4-FFF2-40B4-BE49-F238E27FC236}">
                    <a16:creationId xmlns:a16="http://schemas.microsoft.com/office/drawing/2014/main" id="{00000000-0008-0000-0400-000022740000}"/>
                  </a:ext>
                </a:extLst>
              </xdr:cNvPr>
              <xdr:cNvSpPr/>
            </xdr:nvSpPr>
            <xdr:spPr bwMode="auto">
              <a:xfrm>
                <a:off x="2214704" y="3175356"/>
                <a:ext cx="1183540" cy="3962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60274</xdr:colOff>
          <xdr:row>41</xdr:row>
          <xdr:rowOff>25851</xdr:rowOff>
        </xdr:from>
        <xdr:to>
          <xdr:col>3</xdr:col>
          <xdr:colOff>838603</xdr:colOff>
          <xdr:row>43</xdr:row>
          <xdr:rowOff>182222</xdr:rowOff>
        </xdr:to>
        <xdr:grpSp>
          <xdr:nvGrpSpPr>
            <xdr:cNvPr id="20" name="Gruppieren 19">
              <a:extLst>
                <a:ext uri="{FF2B5EF4-FFF2-40B4-BE49-F238E27FC236}">
                  <a16:creationId xmlns:a16="http://schemas.microsoft.com/office/drawing/2014/main" id="{0E7999F5-4E74-471A-021B-22F94236536D}"/>
                </a:ext>
              </a:extLst>
            </xdr:cNvPr>
            <xdr:cNvGrpSpPr/>
          </xdr:nvGrpSpPr>
          <xdr:grpSpPr>
            <a:xfrm>
              <a:off x="460812" y="10630351"/>
              <a:ext cx="1515906" cy="547140"/>
              <a:chOff x="403886" y="2923037"/>
              <a:chExt cx="3078977" cy="858122"/>
            </a:xfrm>
          </xdr:grpSpPr>
          <xdr:sp macro="" textlink="">
            <xdr:nvSpPr>
              <xdr:cNvPr id="29731" name="Group Box 35" hidden="1">
                <a:extLst>
                  <a:ext uri="{63B3BB69-23CF-44E3-9099-C40C66FF867C}">
                    <a14:compatExt spid="_x0000_s29731"/>
                  </a:ext>
                  <a:ext uri="{FF2B5EF4-FFF2-40B4-BE49-F238E27FC236}">
                    <a16:creationId xmlns:a16="http://schemas.microsoft.com/office/drawing/2014/main" id="{00000000-0008-0000-0400-000023740000}"/>
                  </a:ext>
                </a:extLst>
              </xdr:cNvPr>
              <xdr:cNvSpPr/>
            </xdr:nvSpPr>
            <xdr:spPr bwMode="auto">
              <a:xfrm>
                <a:off x="403886" y="2923037"/>
                <a:ext cx="3078977" cy="858122"/>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CH" sz="800" b="0" i="0" u="none" strike="noStrike" baseline="0">
                    <a:solidFill>
                      <a:srgbClr val="000000"/>
                    </a:solidFill>
                    <a:latin typeface="Segoe UI"/>
                    <a:cs typeface="Segoe UI"/>
                  </a:rPr>
                  <a:t>Antwort</a:t>
                </a:r>
              </a:p>
            </xdr:txBody>
          </xdr:sp>
          <xdr:sp macro="" textlink="">
            <xdr:nvSpPr>
              <xdr:cNvPr id="29732" name="Option Button 36" hidden="1">
                <a:extLst>
                  <a:ext uri="{63B3BB69-23CF-44E3-9099-C40C66FF867C}">
                    <a14:compatExt spid="_x0000_s29732"/>
                  </a:ext>
                  <a:ext uri="{FF2B5EF4-FFF2-40B4-BE49-F238E27FC236}">
                    <a16:creationId xmlns:a16="http://schemas.microsoft.com/office/drawing/2014/main" id="{00000000-0008-0000-0400-000024740000}"/>
                  </a:ext>
                </a:extLst>
              </xdr:cNvPr>
              <xdr:cNvSpPr/>
            </xdr:nvSpPr>
            <xdr:spPr bwMode="auto">
              <a:xfrm>
                <a:off x="720478" y="3160959"/>
                <a:ext cx="1217440" cy="3962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Ja</a:t>
                </a:r>
              </a:p>
            </xdr:txBody>
          </xdr:sp>
          <xdr:sp macro="" textlink="">
            <xdr:nvSpPr>
              <xdr:cNvPr id="29733" name="Option Button 37" hidden="1">
                <a:extLst>
                  <a:ext uri="{63B3BB69-23CF-44E3-9099-C40C66FF867C}">
                    <a14:compatExt spid="_x0000_s29733"/>
                  </a:ext>
                  <a:ext uri="{FF2B5EF4-FFF2-40B4-BE49-F238E27FC236}">
                    <a16:creationId xmlns:a16="http://schemas.microsoft.com/office/drawing/2014/main" id="{00000000-0008-0000-0400-000025740000}"/>
                  </a:ext>
                </a:extLst>
              </xdr:cNvPr>
              <xdr:cNvSpPr/>
            </xdr:nvSpPr>
            <xdr:spPr bwMode="auto">
              <a:xfrm>
                <a:off x="2214704" y="3175357"/>
                <a:ext cx="1183540" cy="3962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CH" sz="800" b="0" i="0" u="none" strike="noStrike" baseline="0">
                    <a:solidFill>
                      <a:srgbClr val="000000"/>
                    </a:solidFill>
                    <a:latin typeface="Segoe UI"/>
                    <a:cs typeface="Segoe UI"/>
                  </a:rPr>
                  <a:t>Nein </a:t>
                </a:r>
              </a:p>
            </xdr:txBody>
          </xdr:sp>
        </xdr:grpSp>
        <xdr:clientData/>
      </xdr:twoCellAnchor>
    </mc:Choice>
    <mc:Fallback/>
  </mc:AlternateContent>
  <xdr:twoCellAnchor editAs="oneCell">
    <xdr:from>
      <xdr:col>3</xdr:col>
      <xdr:colOff>1787769</xdr:colOff>
      <xdr:row>8</xdr:row>
      <xdr:rowOff>51288</xdr:rowOff>
    </xdr:from>
    <xdr:to>
      <xdr:col>4</xdr:col>
      <xdr:colOff>2009172</xdr:colOff>
      <xdr:row>12</xdr:row>
      <xdr:rowOff>34723</xdr:rowOff>
    </xdr:to>
    <xdr:sp macro="" textlink="">
      <xdr:nvSpPr>
        <xdr:cNvPr id="24" name="Textfeld 5">
          <a:extLst>
            <a:ext uri="{FF2B5EF4-FFF2-40B4-BE49-F238E27FC236}">
              <a16:creationId xmlns:a16="http://schemas.microsoft.com/office/drawing/2014/main" id="{36A929C7-4CF3-42B3-A977-4E84997E3567}"/>
            </a:ext>
          </a:extLst>
        </xdr:cNvPr>
        <xdr:cNvSpPr txBox="1"/>
      </xdr:nvSpPr>
      <xdr:spPr>
        <a:xfrm>
          <a:off x="2879481" y="2498480"/>
          <a:ext cx="3130191" cy="7381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800" b="1">
              <a:latin typeface="Arial Narrow" panose="020B0606020202030204" pitchFamily="34" charset="0"/>
            </a:rPr>
            <a:t>Anti-Advocacy</a:t>
          </a:r>
        </a:p>
        <a:p>
          <a:pPr marL="0" marR="0" lvl="0" indent="0" defTabSz="914400" eaLnBrk="1" fontAlgn="auto" latinLnBrk="0" hangingPunct="1">
            <a:lnSpc>
              <a:spcPct val="100000"/>
            </a:lnSpc>
            <a:spcBef>
              <a:spcPts val="0"/>
            </a:spcBef>
            <a:spcAft>
              <a:spcPts val="0"/>
            </a:spcAft>
            <a:buClrTx/>
            <a:buSzTx/>
            <a:buFontTx/>
            <a:buNone/>
            <a:tabLst/>
            <a:defRPr/>
          </a:pPr>
          <a:r>
            <a:rPr lang="de-CH" sz="800">
              <a:latin typeface="Arial Narrow" panose="020B0606020202030204" pitchFamily="34" charset="0"/>
            </a:rPr>
            <a:t>- </a:t>
          </a:r>
          <a:r>
            <a:rPr lang="de-CH" sz="800" baseline="0">
              <a:solidFill>
                <a:schemeClr val="dk1"/>
              </a:solidFill>
              <a:latin typeface="Arial Narrow" panose="020B0606020202030204" pitchFamily="34" charset="0"/>
              <a:ea typeface="+mn-ea"/>
              <a:cs typeface="+mn-cs"/>
            </a:rPr>
            <a:t>Anti-Advocacy bezeichnet Aktivitäten von Verbänden oder Organisationen, die Klimaschutzmassnahmen oder ambitionierte Klimapolitik aktiv abschwächen, verzögern oder verhindern – zum Beispiel durch Lobbyarbeit, Kommunikation oder strategische Einflussnahme.</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304801</xdr:colOff>
      <xdr:row>12</xdr:row>
      <xdr:rowOff>47043</xdr:rowOff>
    </xdr:from>
    <xdr:to>
      <xdr:col>1</xdr:col>
      <xdr:colOff>2316617</xdr:colOff>
      <xdr:row>19</xdr:row>
      <xdr:rowOff>204917</xdr:rowOff>
    </xdr:to>
    <xdr:graphicFrame macro="">
      <xdr:nvGraphicFramePr>
        <xdr:cNvPr id="2" name="Diagramm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9</xdr:row>
      <xdr:rowOff>0</xdr:rowOff>
    </xdr:from>
    <xdr:to>
      <xdr:col>1</xdr:col>
      <xdr:colOff>3762374</xdr:colOff>
      <xdr:row>9</xdr:row>
      <xdr:rowOff>555213</xdr:rowOff>
    </xdr:to>
    <xdr:sp macro="" textlink="">
      <xdr:nvSpPr>
        <xdr:cNvPr id="6" name="Rechteck 5">
          <a:extLst>
            <a:ext uri="{FF2B5EF4-FFF2-40B4-BE49-F238E27FC236}">
              <a16:creationId xmlns:a16="http://schemas.microsoft.com/office/drawing/2014/main" id="{00000000-0008-0000-0600-000006000000}"/>
            </a:ext>
          </a:extLst>
        </xdr:cNvPr>
        <xdr:cNvSpPr/>
      </xdr:nvSpPr>
      <xdr:spPr>
        <a:xfrm>
          <a:off x="0" y="1133475"/>
          <a:ext cx="4162424" cy="555213"/>
        </a:xfrm>
        <a:prstGeom prst="rect">
          <a:avLst/>
        </a:prstGeom>
        <a:ln>
          <a:solidFill>
            <a:sysClr val="windowText" lastClr="000000"/>
          </a:solidFill>
        </a:ln>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de-CH" sz="1100"/>
        </a:p>
      </xdr:txBody>
    </xdr:sp>
    <xdr:clientData/>
  </xdr:twoCellAnchor>
  <xdr:oneCellAnchor>
    <xdr:from>
      <xdr:col>0</xdr:col>
      <xdr:colOff>252346</xdr:colOff>
      <xdr:row>9</xdr:row>
      <xdr:rowOff>98349</xdr:rowOff>
    </xdr:from>
    <xdr:ext cx="2148280" cy="386644"/>
    <xdr:sp macro="" textlink="">
      <xdr:nvSpPr>
        <xdr:cNvPr id="7" name="Textfeld 6">
          <a:extLst>
            <a:ext uri="{FF2B5EF4-FFF2-40B4-BE49-F238E27FC236}">
              <a16:creationId xmlns:a16="http://schemas.microsoft.com/office/drawing/2014/main" id="{00000000-0008-0000-0600-000007000000}"/>
            </a:ext>
          </a:extLst>
        </xdr:cNvPr>
        <xdr:cNvSpPr txBox="1"/>
      </xdr:nvSpPr>
      <xdr:spPr>
        <a:xfrm>
          <a:off x="252346" y="1226695"/>
          <a:ext cx="2148280" cy="3866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CH" sz="2000" b="1">
              <a:solidFill>
                <a:schemeClr val="bg1"/>
              </a:solidFill>
              <a:latin typeface="Arial Narrow" panose="020B0606020202030204" pitchFamily="34" charset="0"/>
            </a:rPr>
            <a:t>Treibhausgasbilanz</a:t>
          </a:r>
          <a:endParaRPr lang="de-CH" sz="1800" b="1">
            <a:solidFill>
              <a:schemeClr val="bg1"/>
            </a:solidFill>
            <a:latin typeface="Arial Narrow" panose="020B0606020202030204" pitchFamily="34" charset="0"/>
          </a:endParaRPr>
        </a:p>
      </xdr:txBody>
    </xdr:sp>
    <xdr:clientData/>
  </xdr:oneCellAnchor>
  <xdr:twoCellAnchor>
    <xdr:from>
      <xdr:col>1</xdr:col>
      <xdr:colOff>5113130</xdr:colOff>
      <xdr:row>8</xdr:row>
      <xdr:rowOff>336838</xdr:rowOff>
    </xdr:from>
    <xdr:to>
      <xdr:col>2</xdr:col>
      <xdr:colOff>281436</xdr:colOff>
      <xdr:row>9</xdr:row>
      <xdr:rowOff>265082</xdr:rowOff>
    </xdr:to>
    <xdr:sp macro="" textlink="">
      <xdr:nvSpPr>
        <xdr:cNvPr id="10" name="Rechteck 9">
          <a:hlinkClick xmlns:r="http://schemas.openxmlformats.org/officeDocument/2006/relationships" r:id="rId2"/>
          <a:extLst>
            <a:ext uri="{FF2B5EF4-FFF2-40B4-BE49-F238E27FC236}">
              <a16:creationId xmlns:a16="http://schemas.microsoft.com/office/drawing/2014/main" id="{00000000-0008-0000-0600-00000A000000}"/>
            </a:ext>
          </a:extLst>
        </xdr:cNvPr>
        <xdr:cNvSpPr/>
      </xdr:nvSpPr>
      <xdr:spPr>
        <a:xfrm>
          <a:off x="5494130" y="1105407"/>
          <a:ext cx="889875" cy="289537"/>
        </a:xfrm>
        <a:prstGeom prst="rect">
          <a:avLst/>
        </a:prstGeom>
        <a:solidFill>
          <a:schemeClr val="bg1"/>
        </a:solidFill>
        <a:ln>
          <a:solidFill>
            <a:srgbClr val="F07D3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100">
              <a:solidFill>
                <a:srgbClr val="F07D33"/>
              </a:solidFill>
              <a:effectLst/>
              <a:latin typeface="+mn-lt"/>
              <a:ea typeface="+mn-ea"/>
              <a:cs typeface="+mn-cs"/>
            </a:rPr>
            <a:t>← </a:t>
          </a:r>
          <a:r>
            <a:rPr lang="de-CH" sz="1200" b="1">
              <a:solidFill>
                <a:srgbClr val="F07D33"/>
              </a:solidFill>
              <a:latin typeface="Arial Narrow" panose="020B0606020202030204" pitchFamily="34" charset="0"/>
            </a:rPr>
            <a:t>Zurück</a:t>
          </a:r>
        </a:p>
      </xdr:txBody>
    </xdr:sp>
    <xdr:clientData/>
  </xdr:twoCellAnchor>
  <xdr:oneCellAnchor>
    <xdr:from>
      <xdr:col>1</xdr:col>
      <xdr:colOff>57150</xdr:colOff>
      <xdr:row>5</xdr:row>
      <xdr:rowOff>9525</xdr:rowOff>
    </xdr:from>
    <xdr:ext cx="400050" cy="605944"/>
    <xdr:pic>
      <xdr:nvPicPr>
        <xdr:cNvPr id="4" name="Grafik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390525" y="200025"/>
          <a:ext cx="400050" cy="605944"/>
        </a:xfrm>
        <a:prstGeom prst="rect">
          <a:avLst/>
        </a:prstGeom>
      </xdr:spPr>
    </xdr:pic>
    <xdr:clientData/>
  </xdr:oneCellAnchor>
  <xdr:oneCellAnchor>
    <xdr:from>
      <xdr:col>3</xdr:col>
      <xdr:colOff>304801</xdr:colOff>
      <xdr:row>12</xdr:row>
      <xdr:rowOff>47043</xdr:rowOff>
    </xdr:from>
    <xdr:ext cx="2392816" cy="1675922"/>
    <xdr:graphicFrame macro="">
      <xdr:nvGraphicFramePr>
        <xdr:cNvPr id="55" name="Diagramm 54">
          <a:extLst>
            <a:ext uri="{FF2B5EF4-FFF2-40B4-BE49-F238E27FC236}">
              <a16:creationId xmlns:a16="http://schemas.microsoft.com/office/drawing/2014/main" id="{00000000-0008-0000-06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oneCellAnchor>
  <xdr:oneCellAnchor>
    <xdr:from>
      <xdr:col>6</xdr:col>
      <xdr:colOff>304801</xdr:colOff>
      <xdr:row>12</xdr:row>
      <xdr:rowOff>47043</xdr:rowOff>
    </xdr:from>
    <xdr:ext cx="2392816" cy="1675922"/>
    <xdr:graphicFrame macro="">
      <xdr:nvGraphicFramePr>
        <xdr:cNvPr id="56" name="Diagramm 55">
          <a:extLst>
            <a:ext uri="{FF2B5EF4-FFF2-40B4-BE49-F238E27FC236}">
              <a16:creationId xmlns:a16="http://schemas.microsoft.com/office/drawing/2014/main" id="{00000000-0008-0000-0600-00003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oneCellAnchor>
  <xdr:oneCellAnchor>
    <xdr:from>
      <xdr:col>9</xdr:col>
      <xdr:colOff>304801</xdr:colOff>
      <xdr:row>12</xdr:row>
      <xdr:rowOff>47043</xdr:rowOff>
    </xdr:from>
    <xdr:ext cx="2392816" cy="1675922"/>
    <xdr:graphicFrame macro="">
      <xdr:nvGraphicFramePr>
        <xdr:cNvPr id="57" name="Diagramm 56">
          <a:extLst>
            <a:ext uri="{FF2B5EF4-FFF2-40B4-BE49-F238E27FC236}">
              <a16:creationId xmlns:a16="http://schemas.microsoft.com/office/drawing/2014/main" id="{00000000-0008-0000-0600-00003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oneCellAnchor>
  <xdr:twoCellAnchor>
    <xdr:from>
      <xdr:col>1</xdr:col>
      <xdr:colOff>4460327</xdr:colOff>
      <xdr:row>9</xdr:row>
      <xdr:rowOff>295603</xdr:rowOff>
    </xdr:from>
    <xdr:to>
      <xdr:col>2</xdr:col>
      <xdr:colOff>278961</xdr:colOff>
      <xdr:row>10</xdr:row>
      <xdr:rowOff>13640</xdr:rowOff>
    </xdr:to>
    <xdr:sp macro="" textlink="">
      <xdr:nvSpPr>
        <xdr:cNvPr id="3" name="Rechteck 2">
          <a:hlinkClick xmlns:r="http://schemas.openxmlformats.org/officeDocument/2006/relationships" r:id="rId8"/>
          <a:extLst>
            <a:ext uri="{FF2B5EF4-FFF2-40B4-BE49-F238E27FC236}">
              <a16:creationId xmlns:a16="http://schemas.microsoft.com/office/drawing/2014/main" id="{2126C8E2-FE74-455F-8F78-BEA3A4122A0D}"/>
            </a:ext>
          </a:extLst>
        </xdr:cNvPr>
        <xdr:cNvSpPr/>
      </xdr:nvSpPr>
      <xdr:spPr>
        <a:xfrm>
          <a:off x="4841327" y="1425465"/>
          <a:ext cx="1540203" cy="289537"/>
        </a:xfrm>
        <a:prstGeom prst="rect">
          <a:avLst/>
        </a:prstGeom>
        <a:solidFill>
          <a:schemeClr val="bg1"/>
        </a:solidFill>
        <a:ln>
          <a:solidFill>
            <a:srgbClr val="F07D3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100">
              <a:solidFill>
                <a:srgbClr val="F07D33"/>
              </a:solidFill>
              <a:effectLst/>
              <a:latin typeface="+mn-lt"/>
              <a:ea typeface="+mn-ea"/>
              <a:cs typeface="+mn-cs"/>
            </a:rPr>
            <a:t>Weiter Bewertungen </a:t>
          </a:r>
          <a:r>
            <a:rPr lang="de-CH" sz="1100">
              <a:solidFill>
                <a:srgbClr val="FE6A22"/>
              </a:solidFill>
              <a:effectLst/>
              <a:latin typeface="+mn-lt"/>
              <a:ea typeface="+mn-ea"/>
              <a:cs typeface="+mn-cs"/>
            </a:rPr>
            <a:t>→</a:t>
          </a:r>
          <a:endParaRPr lang="de-CH" sz="1200" b="1">
            <a:solidFill>
              <a:srgbClr val="FE6A22"/>
            </a:solidFill>
            <a:latin typeface="Arial Narrow" panose="020B0606020202030204" pitchFamily="34" charset="0"/>
          </a:endParaRPr>
        </a:p>
      </xdr:txBody>
    </xdr:sp>
    <xdr:clientData/>
  </xdr:twoCellAnchor>
  <xdr:oneCellAnchor>
    <xdr:from>
      <xdr:col>3</xdr:col>
      <xdr:colOff>0</xdr:colOff>
      <xdr:row>9</xdr:row>
      <xdr:rowOff>0</xdr:rowOff>
    </xdr:from>
    <xdr:ext cx="4162424" cy="555213"/>
    <xdr:sp macro="" textlink="">
      <xdr:nvSpPr>
        <xdr:cNvPr id="23" name="Rechteck 22">
          <a:extLst>
            <a:ext uri="{FF2B5EF4-FFF2-40B4-BE49-F238E27FC236}">
              <a16:creationId xmlns:a16="http://schemas.microsoft.com/office/drawing/2014/main" id="{A5448206-FA12-48B3-9F8B-E799DF009A29}"/>
            </a:ext>
          </a:extLst>
        </xdr:cNvPr>
        <xdr:cNvSpPr/>
      </xdr:nvSpPr>
      <xdr:spPr>
        <a:xfrm>
          <a:off x="6447692" y="1128346"/>
          <a:ext cx="4162424" cy="555213"/>
        </a:xfrm>
        <a:prstGeom prst="rect">
          <a:avLst/>
        </a:prstGeom>
        <a:ln>
          <a:solidFill>
            <a:sysClr val="windowText" lastClr="000000"/>
          </a:solidFill>
        </a:ln>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de-CH" sz="1100"/>
        </a:p>
      </xdr:txBody>
    </xdr:sp>
    <xdr:clientData/>
  </xdr:oneCellAnchor>
  <xdr:oneCellAnchor>
    <xdr:from>
      <xdr:col>3</xdr:col>
      <xdr:colOff>252346</xdr:colOff>
      <xdr:row>9</xdr:row>
      <xdr:rowOff>98349</xdr:rowOff>
    </xdr:from>
    <xdr:ext cx="2884251" cy="386644"/>
    <xdr:sp macro="" textlink="">
      <xdr:nvSpPr>
        <xdr:cNvPr id="24" name="Textfeld 23">
          <a:extLst>
            <a:ext uri="{FF2B5EF4-FFF2-40B4-BE49-F238E27FC236}">
              <a16:creationId xmlns:a16="http://schemas.microsoft.com/office/drawing/2014/main" id="{0D6B6542-D14E-43BA-82E8-7B44DFAC3D06}"/>
            </a:ext>
          </a:extLst>
        </xdr:cNvPr>
        <xdr:cNvSpPr txBox="1"/>
      </xdr:nvSpPr>
      <xdr:spPr>
        <a:xfrm>
          <a:off x="6700038" y="1226695"/>
          <a:ext cx="2884251" cy="3866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CH" sz="2000" b="1">
              <a:solidFill>
                <a:schemeClr val="bg1"/>
              </a:solidFill>
              <a:latin typeface="Arial Narrow" panose="020B0606020202030204" pitchFamily="34" charset="0"/>
            </a:rPr>
            <a:t>Klimaziele und Fortschritte</a:t>
          </a:r>
          <a:endParaRPr lang="de-CH" sz="1800" b="1">
            <a:solidFill>
              <a:schemeClr val="bg1"/>
            </a:solidFill>
            <a:latin typeface="Arial Narrow" panose="020B0606020202030204" pitchFamily="34" charset="0"/>
          </a:endParaRPr>
        </a:p>
      </xdr:txBody>
    </xdr:sp>
    <xdr:clientData/>
  </xdr:oneCellAnchor>
  <xdr:twoCellAnchor>
    <xdr:from>
      <xdr:col>4</xdr:col>
      <xdr:colOff>5113130</xdr:colOff>
      <xdr:row>8</xdr:row>
      <xdr:rowOff>336838</xdr:rowOff>
    </xdr:from>
    <xdr:to>
      <xdr:col>5</xdr:col>
      <xdr:colOff>281436</xdr:colOff>
      <xdr:row>9</xdr:row>
      <xdr:rowOff>265082</xdr:rowOff>
    </xdr:to>
    <xdr:sp macro="" textlink="">
      <xdr:nvSpPr>
        <xdr:cNvPr id="25" name="Rechteck 24">
          <a:hlinkClick xmlns:r="http://schemas.openxmlformats.org/officeDocument/2006/relationships" r:id="rId9"/>
          <a:extLst>
            <a:ext uri="{FF2B5EF4-FFF2-40B4-BE49-F238E27FC236}">
              <a16:creationId xmlns:a16="http://schemas.microsoft.com/office/drawing/2014/main" id="{45276135-29C1-4CA5-88DE-ACF71AC90CA2}"/>
            </a:ext>
          </a:extLst>
        </xdr:cNvPr>
        <xdr:cNvSpPr/>
      </xdr:nvSpPr>
      <xdr:spPr>
        <a:xfrm>
          <a:off x="11938285" y="1105407"/>
          <a:ext cx="889875" cy="289537"/>
        </a:xfrm>
        <a:prstGeom prst="rect">
          <a:avLst/>
        </a:prstGeom>
        <a:solidFill>
          <a:schemeClr val="bg1"/>
        </a:solidFill>
        <a:ln>
          <a:solidFill>
            <a:srgbClr val="F07D3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100">
              <a:solidFill>
                <a:srgbClr val="F07D33"/>
              </a:solidFill>
              <a:effectLst/>
              <a:latin typeface="+mn-lt"/>
              <a:ea typeface="+mn-ea"/>
              <a:cs typeface="+mn-cs"/>
            </a:rPr>
            <a:t>← </a:t>
          </a:r>
          <a:r>
            <a:rPr lang="de-CH" sz="1200" b="1">
              <a:solidFill>
                <a:srgbClr val="F07D33"/>
              </a:solidFill>
              <a:latin typeface="Arial Narrow" panose="020B0606020202030204" pitchFamily="34" charset="0"/>
            </a:rPr>
            <a:t>Zurück</a:t>
          </a:r>
        </a:p>
      </xdr:txBody>
    </xdr:sp>
    <xdr:clientData/>
  </xdr:twoCellAnchor>
  <xdr:oneCellAnchor>
    <xdr:from>
      <xdr:col>4</xdr:col>
      <xdr:colOff>57150</xdr:colOff>
      <xdr:row>5</xdr:row>
      <xdr:rowOff>9525</xdr:rowOff>
    </xdr:from>
    <xdr:ext cx="400050" cy="605944"/>
    <xdr:pic>
      <xdr:nvPicPr>
        <xdr:cNvPr id="26" name="Grafik 25">
          <a:extLst>
            <a:ext uri="{FF2B5EF4-FFF2-40B4-BE49-F238E27FC236}">
              <a16:creationId xmlns:a16="http://schemas.microsoft.com/office/drawing/2014/main" id="{445FFEB0-FE85-4C04-ADFF-FCBB8C4D6D03}"/>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457200" y="200025"/>
          <a:ext cx="400050" cy="605944"/>
        </a:xfrm>
        <a:prstGeom prst="rect">
          <a:avLst/>
        </a:prstGeom>
      </xdr:spPr>
    </xdr:pic>
    <xdr:clientData/>
  </xdr:oneCellAnchor>
  <xdr:twoCellAnchor>
    <xdr:from>
      <xdr:col>4</xdr:col>
      <xdr:colOff>4460327</xdr:colOff>
      <xdr:row>9</xdr:row>
      <xdr:rowOff>295603</xdr:rowOff>
    </xdr:from>
    <xdr:to>
      <xdr:col>5</xdr:col>
      <xdr:colOff>278961</xdr:colOff>
      <xdr:row>10</xdr:row>
      <xdr:rowOff>13640</xdr:rowOff>
    </xdr:to>
    <xdr:sp macro="" textlink="">
      <xdr:nvSpPr>
        <xdr:cNvPr id="27" name="Rechteck 26">
          <a:hlinkClick xmlns:r="http://schemas.openxmlformats.org/officeDocument/2006/relationships" r:id="rId10"/>
          <a:extLst>
            <a:ext uri="{FF2B5EF4-FFF2-40B4-BE49-F238E27FC236}">
              <a16:creationId xmlns:a16="http://schemas.microsoft.com/office/drawing/2014/main" id="{EDDEB10B-BA36-4BC8-905A-5BE54A9A6597}"/>
            </a:ext>
          </a:extLst>
        </xdr:cNvPr>
        <xdr:cNvSpPr/>
      </xdr:nvSpPr>
      <xdr:spPr>
        <a:xfrm>
          <a:off x="11285482" y="1425465"/>
          <a:ext cx="1540203" cy="289537"/>
        </a:xfrm>
        <a:prstGeom prst="rect">
          <a:avLst/>
        </a:prstGeom>
        <a:solidFill>
          <a:schemeClr val="bg1"/>
        </a:solidFill>
        <a:ln>
          <a:solidFill>
            <a:srgbClr val="F07D3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100">
              <a:solidFill>
                <a:srgbClr val="F07D33"/>
              </a:solidFill>
              <a:effectLst/>
              <a:latin typeface="+mn-lt"/>
              <a:ea typeface="+mn-ea"/>
              <a:cs typeface="+mn-cs"/>
            </a:rPr>
            <a:t>Weiter Bewertungen </a:t>
          </a:r>
          <a:r>
            <a:rPr lang="de-CH" sz="1100">
              <a:solidFill>
                <a:srgbClr val="FE6A22"/>
              </a:solidFill>
              <a:effectLst/>
              <a:latin typeface="+mn-lt"/>
              <a:ea typeface="+mn-ea"/>
              <a:cs typeface="+mn-cs"/>
            </a:rPr>
            <a:t>→</a:t>
          </a:r>
          <a:endParaRPr lang="de-CH" sz="1200" b="1">
            <a:solidFill>
              <a:srgbClr val="FE6A22"/>
            </a:solidFill>
            <a:latin typeface="Arial Narrow" panose="020B0606020202030204" pitchFamily="34" charset="0"/>
          </a:endParaRPr>
        </a:p>
      </xdr:txBody>
    </xdr:sp>
    <xdr:clientData/>
  </xdr:twoCellAnchor>
  <xdr:oneCellAnchor>
    <xdr:from>
      <xdr:col>6</xdr:col>
      <xdr:colOff>0</xdr:colOff>
      <xdr:row>9</xdr:row>
      <xdr:rowOff>0</xdr:rowOff>
    </xdr:from>
    <xdr:ext cx="4162424" cy="555213"/>
    <xdr:sp macro="" textlink="">
      <xdr:nvSpPr>
        <xdr:cNvPr id="28" name="Rechteck 27">
          <a:extLst>
            <a:ext uri="{FF2B5EF4-FFF2-40B4-BE49-F238E27FC236}">
              <a16:creationId xmlns:a16="http://schemas.microsoft.com/office/drawing/2014/main" id="{1FFCD063-2025-4930-948D-FFB75928A7C8}"/>
            </a:ext>
          </a:extLst>
        </xdr:cNvPr>
        <xdr:cNvSpPr/>
      </xdr:nvSpPr>
      <xdr:spPr>
        <a:xfrm>
          <a:off x="0" y="1133475"/>
          <a:ext cx="4162424" cy="555213"/>
        </a:xfrm>
        <a:prstGeom prst="rect">
          <a:avLst/>
        </a:prstGeom>
        <a:ln>
          <a:solidFill>
            <a:sysClr val="windowText" lastClr="000000"/>
          </a:solidFill>
        </a:ln>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de-CH" sz="1100"/>
        </a:p>
      </xdr:txBody>
    </xdr:sp>
    <xdr:clientData/>
  </xdr:oneCellAnchor>
  <xdr:oneCellAnchor>
    <xdr:from>
      <xdr:col>6</xdr:col>
      <xdr:colOff>252346</xdr:colOff>
      <xdr:row>9</xdr:row>
      <xdr:rowOff>98349</xdr:rowOff>
    </xdr:from>
    <xdr:ext cx="2066143" cy="386644"/>
    <xdr:sp macro="" textlink="">
      <xdr:nvSpPr>
        <xdr:cNvPr id="29" name="Textfeld 28">
          <a:extLst>
            <a:ext uri="{FF2B5EF4-FFF2-40B4-BE49-F238E27FC236}">
              <a16:creationId xmlns:a16="http://schemas.microsoft.com/office/drawing/2014/main" id="{AC8A6E25-F81F-4076-A029-098C9D14F0F6}"/>
            </a:ext>
          </a:extLst>
        </xdr:cNvPr>
        <xdr:cNvSpPr txBox="1"/>
      </xdr:nvSpPr>
      <xdr:spPr>
        <a:xfrm>
          <a:off x="13147731" y="1226695"/>
          <a:ext cx="2066143" cy="3866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CH" sz="2000" b="1">
              <a:solidFill>
                <a:schemeClr val="bg1"/>
              </a:solidFill>
              <a:latin typeface="Arial Narrow" panose="020B0606020202030204" pitchFamily="34" charset="0"/>
            </a:rPr>
            <a:t>Klimafinanzierung</a:t>
          </a:r>
          <a:endParaRPr lang="de-CH" sz="1800" b="1">
            <a:solidFill>
              <a:schemeClr val="bg1"/>
            </a:solidFill>
            <a:latin typeface="Arial Narrow" panose="020B0606020202030204" pitchFamily="34" charset="0"/>
          </a:endParaRPr>
        </a:p>
      </xdr:txBody>
    </xdr:sp>
    <xdr:clientData/>
  </xdr:oneCellAnchor>
  <xdr:twoCellAnchor>
    <xdr:from>
      <xdr:col>7</xdr:col>
      <xdr:colOff>5113130</xdr:colOff>
      <xdr:row>8</xdr:row>
      <xdr:rowOff>336838</xdr:rowOff>
    </xdr:from>
    <xdr:to>
      <xdr:col>8</xdr:col>
      <xdr:colOff>281436</xdr:colOff>
      <xdr:row>9</xdr:row>
      <xdr:rowOff>265082</xdr:rowOff>
    </xdr:to>
    <xdr:sp macro="" textlink="">
      <xdr:nvSpPr>
        <xdr:cNvPr id="30" name="Rechteck 29">
          <a:hlinkClick xmlns:r="http://schemas.openxmlformats.org/officeDocument/2006/relationships" r:id="rId11"/>
          <a:extLst>
            <a:ext uri="{FF2B5EF4-FFF2-40B4-BE49-F238E27FC236}">
              <a16:creationId xmlns:a16="http://schemas.microsoft.com/office/drawing/2014/main" id="{CA16A560-2DA1-46FD-A773-403447B4228C}"/>
            </a:ext>
          </a:extLst>
        </xdr:cNvPr>
        <xdr:cNvSpPr/>
      </xdr:nvSpPr>
      <xdr:spPr>
        <a:xfrm>
          <a:off x="18382440" y="1105407"/>
          <a:ext cx="889875" cy="289537"/>
        </a:xfrm>
        <a:prstGeom prst="rect">
          <a:avLst/>
        </a:prstGeom>
        <a:solidFill>
          <a:schemeClr val="bg1"/>
        </a:solidFill>
        <a:ln>
          <a:solidFill>
            <a:srgbClr val="F07D3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100">
              <a:solidFill>
                <a:srgbClr val="F07D33"/>
              </a:solidFill>
              <a:effectLst/>
              <a:latin typeface="+mn-lt"/>
              <a:ea typeface="+mn-ea"/>
              <a:cs typeface="+mn-cs"/>
            </a:rPr>
            <a:t>← </a:t>
          </a:r>
          <a:r>
            <a:rPr lang="de-CH" sz="1200" b="1">
              <a:solidFill>
                <a:srgbClr val="F07D33"/>
              </a:solidFill>
              <a:latin typeface="Arial Narrow" panose="020B0606020202030204" pitchFamily="34" charset="0"/>
            </a:rPr>
            <a:t>Zurück</a:t>
          </a:r>
        </a:p>
      </xdr:txBody>
    </xdr:sp>
    <xdr:clientData/>
  </xdr:twoCellAnchor>
  <xdr:oneCellAnchor>
    <xdr:from>
      <xdr:col>7</xdr:col>
      <xdr:colOff>57150</xdr:colOff>
      <xdr:row>5</xdr:row>
      <xdr:rowOff>9525</xdr:rowOff>
    </xdr:from>
    <xdr:ext cx="400050" cy="605944"/>
    <xdr:pic>
      <xdr:nvPicPr>
        <xdr:cNvPr id="31" name="Grafik 30">
          <a:extLst>
            <a:ext uri="{FF2B5EF4-FFF2-40B4-BE49-F238E27FC236}">
              <a16:creationId xmlns:a16="http://schemas.microsoft.com/office/drawing/2014/main" id="{AC1C111F-B14B-4A32-8961-6BE7E7AEC9C1}"/>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457200" y="200025"/>
          <a:ext cx="400050" cy="605944"/>
        </a:xfrm>
        <a:prstGeom prst="rect">
          <a:avLst/>
        </a:prstGeom>
      </xdr:spPr>
    </xdr:pic>
    <xdr:clientData/>
  </xdr:oneCellAnchor>
  <xdr:twoCellAnchor>
    <xdr:from>
      <xdr:col>7</xdr:col>
      <xdr:colOff>4460327</xdr:colOff>
      <xdr:row>9</xdr:row>
      <xdr:rowOff>295603</xdr:rowOff>
    </xdr:from>
    <xdr:to>
      <xdr:col>8</xdr:col>
      <xdr:colOff>278961</xdr:colOff>
      <xdr:row>10</xdr:row>
      <xdr:rowOff>13640</xdr:rowOff>
    </xdr:to>
    <xdr:sp macro="" textlink="">
      <xdr:nvSpPr>
        <xdr:cNvPr id="32" name="Rechteck 31">
          <a:hlinkClick xmlns:r="http://schemas.openxmlformats.org/officeDocument/2006/relationships" r:id="rId12"/>
          <a:extLst>
            <a:ext uri="{FF2B5EF4-FFF2-40B4-BE49-F238E27FC236}">
              <a16:creationId xmlns:a16="http://schemas.microsoft.com/office/drawing/2014/main" id="{601C6D1C-E819-4D81-B994-3EE04FBA9063}"/>
            </a:ext>
          </a:extLst>
        </xdr:cNvPr>
        <xdr:cNvSpPr/>
      </xdr:nvSpPr>
      <xdr:spPr>
        <a:xfrm>
          <a:off x="17729637" y="1425465"/>
          <a:ext cx="1540203" cy="289537"/>
        </a:xfrm>
        <a:prstGeom prst="rect">
          <a:avLst/>
        </a:prstGeom>
        <a:solidFill>
          <a:schemeClr val="bg1"/>
        </a:solidFill>
        <a:ln>
          <a:solidFill>
            <a:srgbClr val="F07D3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100">
              <a:solidFill>
                <a:srgbClr val="F07D33"/>
              </a:solidFill>
              <a:effectLst/>
              <a:latin typeface="+mn-lt"/>
              <a:ea typeface="+mn-ea"/>
              <a:cs typeface="+mn-cs"/>
            </a:rPr>
            <a:t>Weiter Bewertungen </a:t>
          </a:r>
          <a:r>
            <a:rPr lang="de-CH" sz="1100">
              <a:solidFill>
                <a:srgbClr val="FE6A22"/>
              </a:solidFill>
              <a:effectLst/>
              <a:latin typeface="+mn-lt"/>
              <a:ea typeface="+mn-ea"/>
              <a:cs typeface="+mn-cs"/>
            </a:rPr>
            <a:t>→</a:t>
          </a:r>
          <a:endParaRPr lang="de-CH" sz="1200" b="1">
            <a:solidFill>
              <a:srgbClr val="FE6A22"/>
            </a:solidFill>
            <a:latin typeface="Arial Narrow" panose="020B0606020202030204" pitchFamily="34" charset="0"/>
          </a:endParaRPr>
        </a:p>
      </xdr:txBody>
    </xdr:sp>
    <xdr:clientData/>
  </xdr:twoCellAnchor>
  <xdr:oneCellAnchor>
    <xdr:from>
      <xdr:col>9</xdr:col>
      <xdr:colOff>0</xdr:colOff>
      <xdr:row>9</xdr:row>
      <xdr:rowOff>0</xdr:rowOff>
    </xdr:from>
    <xdr:ext cx="4162424" cy="555213"/>
    <xdr:sp macro="" textlink="">
      <xdr:nvSpPr>
        <xdr:cNvPr id="33" name="Rechteck 32">
          <a:extLst>
            <a:ext uri="{FF2B5EF4-FFF2-40B4-BE49-F238E27FC236}">
              <a16:creationId xmlns:a16="http://schemas.microsoft.com/office/drawing/2014/main" id="{159D40D2-BCD5-44CD-BDF5-4CCA3E5AEA5F}"/>
            </a:ext>
          </a:extLst>
        </xdr:cNvPr>
        <xdr:cNvSpPr/>
      </xdr:nvSpPr>
      <xdr:spPr>
        <a:xfrm>
          <a:off x="0" y="1133475"/>
          <a:ext cx="4162424" cy="555213"/>
        </a:xfrm>
        <a:prstGeom prst="rect">
          <a:avLst/>
        </a:prstGeom>
        <a:ln>
          <a:solidFill>
            <a:sysClr val="windowText" lastClr="000000"/>
          </a:solidFill>
        </a:ln>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de-CH" sz="1100"/>
        </a:p>
      </xdr:txBody>
    </xdr:sp>
    <xdr:clientData/>
  </xdr:oneCellAnchor>
  <xdr:oneCellAnchor>
    <xdr:from>
      <xdr:col>9</xdr:col>
      <xdr:colOff>252346</xdr:colOff>
      <xdr:row>9</xdr:row>
      <xdr:rowOff>98349</xdr:rowOff>
    </xdr:from>
    <xdr:ext cx="1774525" cy="386644"/>
    <xdr:sp macro="" textlink="">
      <xdr:nvSpPr>
        <xdr:cNvPr id="34" name="Textfeld 33">
          <a:extLst>
            <a:ext uri="{FF2B5EF4-FFF2-40B4-BE49-F238E27FC236}">
              <a16:creationId xmlns:a16="http://schemas.microsoft.com/office/drawing/2014/main" id="{9FEF0A3F-F382-4DA3-BAD9-2DAD48ECECD3}"/>
            </a:ext>
          </a:extLst>
        </xdr:cNvPr>
        <xdr:cNvSpPr txBox="1"/>
      </xdr:nvSpPr>
      <xdr:spPr>
        <a:xfrm>
          <a:off x="19595423" y="1226695"/>
          <a:ext cx="1774525" cy="3866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CH" sz="2000" b="1">
              <a:solidFill>
                <a:schemeClr val="bg1"/>
              </a:solidFill>
              <a:latin typeface="Arial Narrow" panose="020B0606020202030204" pitchFamily="34" charset="0"/>
            </a:rPr>
            <a:t>Klimaadvocacy</a:t>
          </a:r>
          <a:endParaRPr lang="de-CH" sz="1800" b="1">
            <a:solidFill>
              <a:schemeClr val="bg1"/>
            </a:solidFill>
            <a:latin typeface="Arial Narrow" panose="020B0606020202030204" pitchFamily="34" charset="0"/>
          </a:endParaRPr>
        </a:p>
      </xdr:txBody>
    </xdr:sp>
    <xdr:clientData/>
  </xdr:oneCellAnchor>
  <xdr:twoCellAnchor>
    <xdr:from>
      <xdr:col>10</xdr:col>
      <xdr:colOff>5113130</xdr:colOff>
      <xdr:row>8</xdr:row>
      <xdr:rowOff>336838</xdr:rowOff>
    </xdr:from>
    <xdr:to>
      <xdr:col>11</xdr:col>
      <xdr:colOff>281436</xdr:colOff>
      <xdr:row>9</xdr:row>
      <xdr:rowOff>265082</xdr:rowOff>
    </xdr:to>
    <xdr:sp macro="" textlink="">
      <xdr:nvSpPr>
        <xdr:cNvPr id="35" name="Rechteck 34">
          <a:hlinkClick xmlns:r="http://schemas.openxmlformats.org/officeDocument/2006/relationships" r:id="rId13"/>
          <a:extLst>
            <a:ext uri="{FF2B5EF4-FFF2-40B4-BE49-F238E27FC236}">
              <a16:creationId xmlns:a16="http://schemas.microsoft.com/office/drawing/2014/main" id="{EFD98210-3C12-4939-9E77-CCB72D71D67D}"/>
            </a:ext>
          </a:extLst>
        </xdr:cNvPr>
        <xdr:cNvSpPr/>
      </xdr:nvSpPr>
      <xdr:spPr>
        <a:xfrm>
          <a:off x="24826596" y="1105407"/>
          <a:ext cx="889874" cy="289537"/>
        </a:xfrm>
        <a:prstGeom prst="rect">
          <a:avLst/>
        </a:prstGeom>
        <a:solidFill>
          <a:schemeClr val="bg1"/>
        </a:solidFill>
        <a:ln>
          <a:solidFill>
            <a:srgbClr val="F07D3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100">
              <a:solidFill>
                <a:srgbClr val="F07D33"/>
              </a:solidFill>
              <a:effectLst/>
              <a:latin typeface="+mn-lt"/>
              <a:ea typeface="+mn-ea"/>
              <a:cs typeface="+mn-cs"/>
            </a:rPr>
            <a:t>← </a:t>
          </a:r>
          <a:r>
            <a:rPr lang="de-CH" sz="1200" b="1">
              <a:solidFill>
                <a:srgbClr val="F07D33"/>
              </a:solidFill>
              <a:latin typeface="Arial Narrow" panose="020B0606020202030204" pitchFamily="34" charset="0"/>
            </a:rPr>
            <a:t>Zurück</a:t>
          </a:r>
        </a:p>
      </xdr:txBody>
    </xdr:sp>
    <xdr:clientData/>
  </xdr:twoCellAnchor>
  <xdr:oneCellAnchor>
    <xdr:from>
      <xdr:col>10</xdr:col>
      <xdr:colOff>57150</xdr:colOff>
      <xdr:row>5</xdr:row>
      <xdr:rowOff>9525</xdr:rowOff>
    </xdr:from>
    <xdr:ext cx="400050" cy="605944"/>
    <xdr:pic>
      <xdr:nvPicPr>
        <xdr:cNvPr id="36" name="Grafik 35">
          <a:extLst>
            <a:ext uri="{FF2B5EF4-FFF2-40B4-BE49-F238E27FC236}">
              <a16:creationId xmlns:a16="http://schemas.microsoft.com/office/drawing/2014/main" id="{764A2D4F-01B7-4302-A6C1-4C2AE1FBC17F}"/>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457200" y="200025"/>
          <a:ext cx="400050" cy="605944"/>
        </a:xfrm>
        <a:prstGeom prst="rect">
          <a:avLst/>
        </a:prstGeom>
      </xdr:spPr>
    </xdr:pic>
    <xdr:clientData/>
  </xdr:oneCellAnchor>
  <xdr:oneCellAnchor>
    <xdr:from>
      <xdr:col>13</xdr:col>
      <xdr:colOff>106975</xdr:colOff>
      <xdr:row>12</xdr:row>
      <xdr:rowOff>120312</xdr:rowOff>
    </xdr:from>
    <xdr:ext cx="3900852" cy="2656592"/>
    <xdr:graphicFrame macro="">
      <xdr:nvGraphicFramePr>
        <xdr:cNvPr id="5" name="Diagramm 4">
          <a:extLst>
            <a:ext uri="{FF2B5EF4-FFF2-40B4-BE49-F238E27FC236}">
              <a16:creationId xmlns:a16="http://schemas.microsoft.com/office/drawing/2014/main" id="{697B2F51-00FA-4B9E-8AE7-CF7234006B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oneCellAnchor>
  <xdr:oneCellAnchor>
    <xdr:from>
      <xdr:col>12</xdr:col>
      <xdr:colOff>0</xdr:colOff>
      <xdr:row>9</xdr:row>
      <xdr:rowOff>0</xdr:rowOff>
    </xdr:from>
    <xdr:ext cx="4162424" cy="555213"/>
    <xdr:sp macro="" textlink="">
      <xdr:nvSpPr>
        <xdr:cNvPr id="8" name="Rechteck 7">
          <a:extLst>
            <a:ext uri="{FF2B5EF4-FFF2-40B4-BE49-F238E27FC236}">
              <a16:creationId xmlns:a16="http://schemas.microsoft.com/office/drawing/2014/main" id="{1B7FB924-9A36-4F60-BABB-AAF197F155C7}"/>
            </a:ext>
          </a:extLst>
        </xdr:cNvPr>
        <xdr:cNvSpPr/>
      </xdr:nvSpPr>
      <xdr:spPr>
        <a:xfrm>
          <a:off x="19345275" y="1133475"/>
          <a:ext cx="4162424" cy="555213"/>
        </a:xfrm>
        <a:prstGeom prst="rect">
          <a:avLst/>
        </a:prstGeom>
        <a:ln>
          <a:solidFill>
            <a:sysClr val="windowText" lastClr="000000"/>
          </a:solidFill>
        </a:ln>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de-CH" sz="1100"/>
        </a:p>
      </xdr:txBody>
    </xdr:sp>
    <xdr:clientData/>
  </xdr:oneCellAnchor>
  <xdr:oneCellAnchor>
    <xdr:from>
      <xdr:col>12</xdr:col>
      <xdr:colOff>252346</xdr:colOff>
      <xdr:row>9</xdr:row>
      <xdr:rowOff>98349</xdr:rowOff>
    </xdr:from>
    <xdr:ext cx="956224" cy="386644"/>
    <xdr:sp macro="" textlink="">
      <xdr:nvSpPr>
        <xdr:cNvPr id="9" name="Textfeld 8">
          <a:extLst>
            <a:ext uri="{FF2B5EF4-FFF2-40B4-BE49-F238E27FC236}">
              <a16:creationId xmlns:a16="http://schemas.microsoft.com/office/drawing/2014/main" id="{395DA448-32D6-4BF4-BA6A-02D4229C9115}"/>
            </a:ext>
          </a:extLst>
        </xdr:cNvPr>
        <xdr:cNvSpPr txBox="1"/>
      </xdr:nvSpPr>
      <xdr:spPr>
        <a:xfrm>
          <a:off x="26043115" y="1226695"/>
          <a:ext cx="956224" cy="3866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CH" sz="2000" b="1">
              <a:solidFill>
                <a:schemeClr val="bg1"/>
              </a:solidFill>
              <a:latin typeface="Arial Narrow" panose="020B0606020202030204" pitchFamily="34" charset="0"/>
            </a:rPr>
            <a:t>Gesamt</a:t>
          </a:r>
          <a:endParaRPr lang="de-CH" sz="1800" b="1">
            <a:solidFill>
              <a:schemeClr val="bg1"/>
            </a:solidFill>
            <a:latin typeface="Arial Narrow" panose="020B0606020202030204" pitchFamily="34" charset="0"/>
          </a:endParaRPr>
        </a:p>
      </xdr:txBody>
    </xdr:sp>
    <xdr:clientData/>
  </xdr:oneCellAnchor>
  <xdr:twoCellAnchor>
    <xdr:from>
      <xdr:col>13</xdr:col>
      <xdr:colOff>5113130</xdr:colOff>
      <xdr:row>8</xdr:row>
      <xdr:rowOff>336838</xdr:rowOff>
    </xdr:from>
    <xdr:to>
      <xdr:col>14</xdr:col>
      <xdr:colOff>281436</xdr:colOff>
      <xdr:row>9</xdr:row>
      <xdr:rowOff>265082</xdr:rowOff>
    </xdr:to>
    <xdr:sp macro="" textlink="">
      <xdr:nvSpPr>
        <xdr:cNvPr id="11" name="Rechteck 10">
          <a:hlinkClick xmlns:r="http://schemas.openxmlformats.org/officeDocument/2006/relationships" r:id="rId15"/>
          <a:extLst>
            <a:ext uri="{FF2B5EF4-FFF2-40B4-BE49-F238E27FC236}">
              <a16:creationId xmlns:a16="http://schemas.microsoft.com/office/drawing/2014/main" id="{9DAE8E46-F236-4DEC-8ED1-4FCF9D04DC46}"/>
            </a:ext>
          </a:extLst>
        </xdr:cNvPr>
        <xdr:cNvSpPr/>
      </xdr:nvSpPr>
      <xdr:spPr>
        <a:xfrm>
          <a:off x="24839405" y="1108363"/>
          <a:ext cx="892831" cy="290194"/>
        </a:xfrm>
        <a:prstGeom prst="rect">
          <a:avLst/>
        </a:prstGeom>
        <a:solidFill>
          <a:schemeClr val="bg1"/>
        </a:solidFill>
        <a:ln>
          <a:solidFill>
            <a:srgbClr val="F07D3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100">
              <a:solidFill>
                <a:srgbClr val="F07D33"/>
              </a:solidFill>
              <a:effectLst/>
              <a:latin typeface="+mn-lt"/>
              <a:ea typeface="+mn-ea"/>
              <a:cs typeface="+mn-cs"/>
            </a:rPr>
            <a:t>← </a:t>
          </a:r>
          <a:r>
            <a:rPr lang="de-CH" sz="1200" b="1">
              <a:solidFill>
                <a:srgbClr val="F07D33"/>
              </a:solidFill>
              <a:latin typeface="Arial Narrow" panose="020B0606020202030204" pitchFamily="34" charset="0"/>
            </a:rPr>
            <a:t>Zurück</a:t>
          </a:r>
        </a:p>
      </xdr:txBody>
    </xdr:sp>
    <xdr:clientData/>
  </xdr:twoCellAnchor>
  <xdr:oneCellAnchor>
    <xdr:from>
      <xdr:col>13</xdr:col>
      <xdr:colOff>57150</xdr:colOff>
      <xdr:row>5</xdr:row>
      <xdr:rowOff>9525</xdr:rowOff>
    </xdr:from>
    <xdr:ext cx="400050" cy="605944"/>
    <xdr:pic>
      <xdr:nvPicPr>
        <xdr:cNvPr id="12" name="Grafik 11">
          <a:extLst>
            <a:ext uri="{FF2B5EF4-FFF2-40B4-BE49-F238E27FC236}">
              <a16:creationId xmlns:a16="http://schemas.microsoft.com/office/drawing/2014/main" id="{5529D736-1A7F-4E83-849E-D9522CD5702B}"/>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9783425" y="200025"/>
          <a:ext cx="400050" cy="605944"/>
        </a:xfrm>
        <a:prstGeom prst="rect">
          <a:avLst/>
        </a:prstGeom>
      </xdr:spPr>
    </xdr:pic>
    <xdr:clientData/>
  </xdr:oneCellAnchor>
  <xdr:twoCellAnchor>
    <xdr:from>
      <xdr:col>10</xdr:col>
      <xdr:colOff>4467225</xdr:colOff>
      <xdr:row>9</xdr:row>
      <xdr:rowOff>295275</xdr:rowOff>
    </xdr:from>
    <xdr:to>
      <xdr:col>11</xdr:col>
      <xdr:colOff>285859</xdr:colOff>
      <xdr:row>10</xdr:row>
      <xdr:rowOff>13312</xdr:rowOff>
    </xdr:to>
    <xdr:sp macro="" textlink="">
      <xdr:nvSpPr>
        <xdr:cNvPr id="13" name="Rechteck 12">
          <a:hlinkClick xmlns:r="http://schemas.openxmlformats.org/officeDocument/2006/relationships" r:id="rId16"/>
          <a:extLst>
            <a:ext uri="{FF2B5EF4-FFF2-40B4-BE49-F238E27FC236}">
              <a16:creationId xmlns:a16="http://schemas.microsoft.com/office/drawing/2014/main" id="{19121205-16A1-40D9-ADE7-B70123CBC3CE}"/>
            </a:ext>
          </a:extLst>
        </xdr:cNvPr>
        <xdr:cNvSpPr/>
      </xdr:nvSpPr>
      <xdr:spPr>
        <a:xfrm>
          <a:off x="24193500" y="1428750"/>
          <a:ext cx="1543159" cy="289537"/>
        </a:xfrm>
        <a:prstGeom prst="rect">
          <a:avLst/>
        </a:prstGeom>
        <a:solidFill>
          <a:schemeClr val="bg1"/>
        </a:solidFill>
        <a:ln>
          <a:solidFill>
            <a:srgbClr val="F07D3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e-CH" sz="1100">
              <a:solidFill>
                <a:srgbClr val="F07D33"/>
              </a:solidFill>
              <a:effectLst/>
              <a:latin typeface="+mn-lt"/>
              <a:ea typeface="+mn-ea"/>
              <a:cs typeface="+mn-cs"/>
            </a:rPr>
            <a:t>Weiter Bewertungen </a:t>
          </a:r>
          <a:r>
            <a:rPr lang="de-CH" sz="1100">
              <a:solidFill>
                <a:srgbClr val="FE6A22"/>
              </a:solidFill>
              <a:effectLst/>
              <a:latin typeface="+mn-lt"/>
              <a:ea typeface="+mn-ea"/>
              <a:cs typeface="+mn-cs"/>
            </a:rPr>
            <a:t>→</a:t>
          </a:r>
          <a:endParaRPr lang="de-CH" sz="1200" b="1">
            <a:solidFill>
              <a:srgbClr val="FE6A22"/>
            </a:solidFill>
            <a:latin typeface="Arial Narrow" panose="020B0606020202030204" pitchFamily="34" charset="0"/>
          </a:endParaRPr>
        </a:p>
      </xdr:txBody>
    </xdr:sp>
    <xdr:clientData/>
  </xdr:twoCellAnchor>
</xdr:wsDr>
</file>

<file path=xl/drawings/drawing7.xml><?xml version="1.0" encoding="utf-8"?>
<c:userShapes xmlns:c="http://schemas.openxmlformats.org/drawingml/2006/chart">
  <cdr:relSizeAnchor xmlns:cdr="http://schemas.openxmlformats.org/drawingml/2006/chartDrawing">
    <cdr:from>
      <cdr:x>0</cdr:x>
      <cdr:y>0.64135</cdr:y>
    </cdr:from>
    <cdr:to>
      <cdr:x>0.36736</cdr:x>
      <cdr:y>0.7966</cdr:y>
    </cdr:to>
    <cdr:sp macro="" textlink="">
      <cdr:nvSpPr>
        <cdr:cNvPr id="7" name="Textfeld 2">
          <a:extLst xmlns:a="http://schemas.openxmlformats.org/drawingml/2006/main">
            <a:ext uri="{FF2B5EF4-FFF2-40B4-BE49-F238E27FC236}">
              <a16:creationId xmlns:a16="http://schemas.microsoft.com/office/drawing/2014/main" id="{90C7351D-A40D-3F73-F535-62518A5D1757}"/>
            </a:ext>
          </a:extLst>
        </cdr:cNvPr>
        <cdr:cNvSpPr txBox="1"/>
      </cdr:nvSpPr>
      <cdr:spPr>
        <a:xfrm xmlns:a="http://schemas.openxmlformats.org/drawingml/2006/main">
          <a:off x="0" y="1072127"/>
          <a:ext cx="879020" cy="25952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de-CH" sz="1100">
              <a:latin typeface="Arial Narrow" panose="020B0606020202030204" pitchFamily="34" charset="0"/>
              <a:cs typeface="Arial" panose="020B0604020202020204" pitchFamily="34" charset="0"/>
            </a:rPr>
            <a:t>Ungenügend</a:t>
          </a:r>
        </a:p>
      </cdr:txBody>
    </cdr:sp>
  </cdr:relSizeAnchor>
  <cdr:relSizeAnchor xmlns:cdr="http://schemas.openxmlformats.org/drawingml/2006/chartDrawing">
    <cdr:from>
      <cdr:x>0</cdr:x>
      <cdr:y>0.23809</cdr:y>
    </cdr:from>
    <cdr:to>
      <cdr:x>0.36451</cdr:x>
      <cdr:y>0.39334</cdr:y>
    </cdr:to>
    <cdr:sp macro="" textlink="">
      <cdr:nvSpPr>
        <cdr:cNvPr id="2" name="Textfeld 2">
          <a:extLst xmlns:a="http://schemas.openxmlformats.org/drawingml/2006/main">
            <a:ext uri="{FF2B5EF4-FFF2-40B4-BE49-F238E27FC236}">
              <a16:creationId xmlns:a16="http://schemas.microsoft.com/office/drawing/2014/main" id="{FEDC4183-FC9B-5C1A-A263-D3043B6BC8EF}"/>
            </a:ext>
          </a:extLst>
        </cdr:cNvPr>
        <cdr:cNvSpPr txBox="1"/>
      </cdr:nvSpPr>
      <cdr:spPr>
        <a:xfrm xmlns:a="http://schemas.openxmlformats.org/drawingml/2006/main">
          <a:off x="0" y="398008"/>
          <a:ext cx="872217" cy="25952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de-CH" sz="1100">
              <a:latin typeface="Arial Narrow" panose="020B0606020202030204" pitchFamily="34" charset="0"/>
              <a:cs typeface="Arial" panose="020B0604020202020204" pitchFamily="34" charset="0"/>
            </a:rPr>
            <a:t>Sehr</a:t>
          </a:r>
          <a:r>
            <a:rPr lang="de-CH" sz="1100" baseline="0">
              <a:latin typeface="Arial Narrow" panose="020B0606020202030204" pitchFamily="34" charset="0"/>
              <a:cs typeface="Arial" panose="020B0604020202020204" pitchFamily="34" charset="0"/>
            </a:rPr>
            <a:t> gut</a:t>
          </a:r>
          <a:endParaRPr lang="de-CH" sz="1100">
            <a:latin typeface="Arial Narrow" panose="020B0606020202030204" pitchFamily="34" charset="0"/>
            <a:cs typeface="Arial" panose="020B0604020202020204" pitchFamily="34" charset="0"/>
          </a:endParaRPr>
        </a:p>
      </cdr:txBody>
    </cdr:sp>
  </cdr:relSizeAnchor>
  <cdr:relSizeAnchor xmlns:cdr="http://schemas.openxmlformats.org/drawingml/2006/chartDrawing">
    <cdr:from>
      <cdr:x>0</cdr:x>
      <cdr:y>0.36146</cdr:y>
    </cdr:from>
    <cdr:to>
      <cdr:x>0.36594</cdr:x>
      <cdr:y>0.51671</cdr:y>
    </cdr:to>
    <cdr:sp macro="" textlink="">
      <cdr:nvSpPr>
        <cdr:cNvPr id="3" name="Textfeld 2">
          <a:extLst xmlns:a="http://schemas.openxmlformats.org/drawingml/2006/main">
            <a:ext uri="{FF2B5EF4-FFF2-40B4-BE49-F238E27FC236}">
              <a16:creationId xmlns:a16="http://schemas.microsoft.com/office/drawing/2014/main" id="{FEDC4183-FC9B-5C1A-A263-D3043B6BC8EF}"/>
            </a:ext>
          </a:extLst>
        </cdr:cNvPr>
        <cdr:cNvSpPr txBox="1"/>
      </cdr:nvSpPr>
      <cdr:spPr>
        <a:xfrm xmlns:a="http://schemas.openxmlformats.org/drawingml/2006/main">
          <a:off x="0" y="604250"/>
          <a:ext cx="875619" cy="25952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de-CH" sz="1100">
              <a:latin typeface="Arial Narrow" panose="020B0606020202030204" pitchFamily="34" charset="0"/>
              <a:cs typeface="Arial" panose="020B0604020202020204" pitchFamily="34" charset="0"/>
            </a:rPr>
            <a:t>Gut</a:t>
          </a:r>
        </a:p>
      </cdr:txBody>
    </cdr:sp>
  </cdr:relSizeAnchor>
  <cdr:relSizeAnchor xmlns:cdr="http://schemas.openxmlformats.org/drawingml/2006/chartDrawing">
    <cdr:from>
      <cdr:x>0</cdr:x>
      <cdr:y>0.50107</cdr:y>
    </cdr:from>
    <cdr:to>
      <cdr:x>0.36878</cdr:x>
      <cdr:y>0.65632</cdr:y>
    </cdr:to>
    <cdr:sp macro="" textlink="">
      <cdr:nvSpPr>
        <cdr:cNvPr id="4" name="Textfeld 2">
          <a:extLst xmlns:a="http://schemas.openxmlformats.org/drawingml/2006/main">
            <a:ext uri="{FF2B5EF4-FFF2-40B4-BE49-F238E27FC236}">
              <a16:creationId xmlns:a16="http://schemas.microsoft.com/office/drawing/2014/main" id="{FEDC4183-FC9B-5C1A-A263-D3043B6BC8EF}"/>
            </a:ext>
          </a:extLst>
        </cdr:cNvPr>
        <cdr:cNvSpPr txBox="1"/>
      </cdr:nvSpPr>
      <cdr:spPr>
        <a:xfrm xmlns:a="http://schemas.openxmlformats.org/drawingml/2006/main">
          <a:off x="0" y="837629"/>
          <a:ext cx="882422" cy="25952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de-CH" sz="1100">
              <a:latin typeface="Arial Narrow" panose="020B0606020202030204" pitchFamily="34" charset="0"/>
              <a:cs typeface="Arial" panose="020B0604020202020204" pitchFamily="34" charset="0"/>
            </a:rPr>
            <a:t>Genügend</a:t>
          </a:r>
        </a:p>
      </cdr:txBody>
    </cdr:sp>
  </cdr:relSizeAnchor>
</c:userShapes>
</file>

<file path=xl/drawings/drawing8.xml><?xml version="1.0" encoding="utf-8"?>
<c:userShapes xmlns:c="http://schemas.openxmlformats.org/drawingml/2006/chart">
  <cdr:relSizeAnchor xmlns:cdr="http://schemas.openxmlformats.org/drawingml/2006/chartDrawing">
    <cdr:from>
      <cdr:x>0</cdr:x>
      <cdr:y>0.64135</cdr:y>
    </cdr:from>
    <cdr:to>
      <cdr:x>0.36736</cdr:x>
      <cdr:y>0.7966</cdr:y>
    </cdr:to>
    <cdr:sp macro="" textlink="">
      <cdr:nvSpPr>
        <cdr:cNvPr id="7" name="Textfeld 2">
          <a:extLst xmlns:a="http://schemas.openxmlformats.org/drawingml/2006/main">
            <a:ext uri="{FF2B5EF4-FFF2-40B4-BE49-F238E27FC236}">
              <a16:creationId xmlns:a16="http://schemas.microsoft.com/office/drawing/2014/main" id="{90C7351D-A40D-3F73-F535-62518A5D1757}"/>
            </a:ext>
          </a:extLst>
        </cdr:cNvPr>
        <cdr:cNvSpPr txBox="1"/>
      </cdr:nvSpPr>
      <cdr:spPr>
        <a:xfrm xmlns:a="http://schemas.openxmlformats.org/drawingml/2006/main">
          <a:off x="0" y="1072127"/>
          <a:ext cx="879020" cy="25952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de-CH" sz="1100">
              <a:latin typeface="Arial Narrow" panose="020B0606020202030204" pitchFamily="34" charset="0"/>
              <a:cs typeface="Arial" panose="020B0604020202020204" pitchFamily="34" charset="0"/>
            </a:rPr>
            <a:t>Ungenügend</a:t>
          </a:r>
        </a:p>
      </cdr:txBody>
    </cdr:sp>
  </cdr:relSizeAnchor>
  <cdr:relSizeAnchor xmlns:cdr="http://schemas.openxmlformats.org/drawingml/2006/chartDrawing">
    <cdr:from>
      <cdr:x>0</cdr:x>
      <cdr:y>0.23809</cdr:y>
    </cdr:from>
    <cdr:to>
      <cdr:x>0.36451</cdr:x>
      <cdr:y>0.39334</cdr:y>
    </cdr:to>
    <cdr:sp macro="" textlink="">
      <cdr:nvSpPr>
        <cdr:cNvPr id="2" name="Textfeld 2">
          <a:extLst xmlns:a="http://schemas.openxmlformats.org/drawingml/2006/main">
            <a:ext uri="{FF2B5EF4-FFF2-40B4-BE49-F238E27FC236}">
              <a16:creationId xmlns:a16="http://schemas.microsoft.com/office/drawing/2014/main" id="{FEDC4183-FC9B-5C1A-A263-D3043B6BC8EF}"/>
            </a:ext>
          </a:extLst>
        </cdr:cNvPr>
        <cdr:cNvSpPr txBox="1"/>
      </cdr:nvSpPr>
      <cdr:spPr>
        <a:xfrm xmlns:a="http://schemas.openxmlformats.org/drawingml/2006/main">
          <a:off x="0" y="398008"/>
          <a:ext cx="872217" cy="25952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de-CH" sz="1100">
              <a:latin typeface="Arial Narrow" panose="020B0606020202030204" pitchFamily="34" charset="0"/>
              <a:cs typeface="Arial" panose="020B0604020202020204" pitchFamily="34" charset="0"/>
            </a:rPr>
            <a:t>Sehr</a:t>
          </a:r>
          <a:r>
            <a:rPr lang="de-CH" sz="1100" baseline="0">
              <a:latin typeface="Arial Narrow" panose="020B0606020202030204" pitchFamily="34" charset="0"/>
              <a:cs typeface="Arial" panose="020B0604020202020204" pitchFamily="34" charset="0"/>
            </a:rPr>
            <a:t> gut</a:t>
          </a:r>
          <a:endParaRPr lang="de-CH" sz="1100">
            <a:latin typeface="Arial Narrow" panose="020B0606020202030204" pitchFamily="34" charset="0"/>
            <a:cs typeface="Arial" panose="020B0604020202020204" pitchFamily="34" charset="0"/>
          </a:endParaRPr>
        </a:p>
      </cdr:txBody>
    </cdr:sp>
  </cdr:relSizeAnchor>
  <cdr:relSizeAnchor xmlns:cdr="http://schemas.openxmlformats.org/drawingml/2006/chartDrawing">
    <cdr:from>
      <cdr:x>0</cdr:x>
      <cdr:y>0.36146</cdr:y>
    </cdr:from>
    <cdr:to>
      <cdr:x>0.36594</cdr:x>
      <cdr:y>0.51671</cdr:y>
    </cdr:to>
    <cdr:sp macro="" textlink="">
      <cdr:nvSpPr>
        <cdr:cNvPr id="3" name="Textfeld 2">
          <a:extLst xmlns:a="http://schemas.openxmlformats.org/drawingml/2006/main">
            <a:ext uri="{FF2B5EF4-FFF2-40B4-BE49-F238E27FC236}">
              <a16:creationId xmlns:a16="http://schemas.microsoft.com/office/drawing/2014/main" id="{FEDC4183-FC9B-5C1A-A263-D3043B6BC8EF}"/>
            </a:ext>
          </a:extLst>
        </cdr:cNvPr>
        <cdr:cNvSpPr txBox="1"/>
      </cdr:nvSpPr>
      <cdr:spPr>
        <a:xfrm xmlns:a="http://schemas.openxmlformats.org/drawingml/2006/main">
          <a:off x="0" y="604250"/>
          <a:ext cx="875619" cy="25952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de-CH" sz="1100">
              <a:latin typeface="Arial Narrow" panose="020B0606020202030204" pitchFamily="34" charset="0"/>
              <a:cs typeface="Arial" panose="020B0604020202020204" pitchFamily="34" charset="0"/>
            </a:rPr>
            <a:t>Gut</a:t>
          </a:r>
        </a:p>
      </cdr:txBody>
    </cdr:sp>
  </cdr:relSizeAnchor>
  <cdr:relSizeAnchor xmlns:cdr="http://schemas.openxmlformats.org/drawingml/2006/chartDrawing">
    <cdr:from>
      <cdr:x>0</cdr:x>
      <cdr:y>0.50107</cdr:y>
    </cdr:from>
    <cdr:to>
      <cdr:x>0.36878</cdr:x>
      <cdr:y>0.65632</cdr:y>
    </cdr:to>
    <cdr:sp macro="" textlink="">
      <cdr:nvSpPr>
        <cdr:cNvPr id="4" name="Textfeld 2">
          <a:extLst xmlns:a="http://schemas.openxmlformats.org/drawingml/2006/main">
            <a:ext uri="{FF2B5EF4-FFF2-40B4-BE49-F238E27FC236}">
              <a16:creationId xmlns:a16="http://schemas.microsoft.com/office/drawing/2014/main" id="{FEDC4183-FC9B-5C1A-A263-D3043B6BC8EF}"/>
            </a:ext>
          </a:extLst>
        </cdr:cNvPr>
        <cdr:cNvSpPr txBox="1"/>
      </cdr:nvSpPr>
      <cdr:spPr>
        <a:xfrm xmlns:a="http://schemas.openxmlformats.org/drawingml/2006/main">
          <a:off x="0" y="837629"/>
          <a:ext cx="882422" cy="25952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de-CH" sz="1100">
              <a:latin typeface="Arial Narrow" panose="020B0606020202030204" pitchFamily="34" charset="0"/>
              <a:cs typeface="Arial" panose="020B0604020202020204" pitchFamily="34" charset="0"/>
            </a:rPr>
            <a:t>Genügend</a:t>
          </a:r>
        </a:p>
      </cdr:txBody>
    </cdr:sp>
  </cdr:relSizeAnchor>
</c:userShapes>
</file>

<file path=xl/drawings/drawing9.xml><?xml version="1.0" encoding="utf-8"?>
<c:userShapes xmlns:c="http://schemas.openxmlformats.org/drawingml/2006/chart">
  <cdr:relSizeAnchor xmlns:cdr="http://schemas.openxmlformats.org/drawingml/2006/chartDrawing">
    <cdr:from>
      <cdr:x>0</cdr:x>
      <cdr:y>0.64135</cdr:y>
    </cdr:from>
    <cdr:to>
      <cdr:x>0.36736</cdr:x>
      <cdr:y>0.7966</cdr:y>
    </cdr:to>
    <cdr:sp macro="" textlink="">
      <cdr:nvSpPr>
        <cdr:cNvPr id="7" name="Textfeld 2">
          <a:extLst xmlns:a="http://schemas.openxmlformats.org/drawingml/2006/main">
            <a:ext uri="{FF2B5EF4-FFF2-40B4-BE49-F238E27FC236}">
              <a16:creationId xmlns:a16="http://schemas.microsoft.com/office/drawing/2014/main" id="{90C7351D-A40D-3F73-F535-62518A5D1757}"/>
            </a:ext>
          </a:extLst>
        </cdr:cNvPr>
        <cdr:cNvSpPr txBox="1"/>
      </cdr:nvSpPr>
      <cdr:spPr>
        <a:xfrm xmlns:a="http://schemas.openxmlformats.org/drawingml/2006/main">
          <a:off x="0" y="1072127"/>
          <a:ext cx="879020" cy="25952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de-CH" sz="1100">
              <a:latin typeface="Arial Narrow" panose="020B0606020202030204" pitchFamily="34" charset="0"/>
              <a:cs typeface="Arial" panose="020B0604020202020204" pitchFamily="34" charset="0"/>
            </a:rPr>
            <a:t>Ungenügend</a:t>
          </a:r>
        </a:p>
      </cdr:txBody>
    </cdr:sp>
  </cdr:relSizeAnchor>
  <cdr:relSizeAnchor xmlns:cdr="http://schemas.openxmlformats.org/drawingml/2006/chartDrawing">
    <cdr:from>
      <cdr:x>0</cdr:x>
      <cdr:y>0.23809</cdr:y>
    </cdr:from>
    <cdr:to>
      <cdr:x>0.36451</cdr:x>
      <cdr:y>0.39334</cdr:y>
    </cdr:to>
    <cdr:sp macro="" textlink="">
      <cdr:nvSpPr>
        <cdr:cNvPr id="2" name="Textfeld 2">
          <a:extLst xmlns:a="http://schemas.openxmlformats.org/drawingml/2006/main">
            <a:ext uri="{FF2B5EF4-FFF2-40B4-BE49-F238E27FC236}">
              <a16:creationId xmlns:a16="http://schemas.microsoft.com/office/drawing/2014/main" id="{FEDC4183-FC9B-5C1A-A263-D3043B6BC8EF}"/>
            </a:ext>
          </a:extLst>
        </cdr:cNvPr>
        <cdr:cNvSpPr txBox="1"/>
      </cdr:nvSpPr>
      <cdr:spPr>
        <a:xfrm xmlns:a="http://schemas.openxmlformats.org/drawingml/2006/main">
          <a:off x="0" y="398008"/>
          <a:ext cx="872217" cy="25952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de-CH" sz="1100">
              <a:latin typeface="Arial Narrow" panose="020B0606020202030204" pitchFamily="34" charset="0"/>
              <a:cs typeface="Arial" panose="020B0604020202020204" pitchFamily="34" charset="0"/>
            </a:rPr>
            <a:t>Sehr</a:t>
          </a:r>
          <a:r>
            <a:rPr lang="de-CH" sz="1100" baseline="0">
              <a:latin typeface="Arial Narrow" panose="020B0606020202030204" pitchFamily="34" charset="0"/>
              <a:cs typeface="Arial" panose="020B0604020202020204" pitchFamily="34" charset="0"/>
            </a:rPr>
            <a:t> gut</a:t>
          </a:r>
          <a:endParaRPr lang="de-CH" sz="1100">
            <a:latin typeface="Arial Narrow" panose="020B0606020202030204" pitchFamily="34" charset="0"/>
            <a:cs typeface="Arial" panose="020B0604020202020204" pitchFamily="34" charset="0"/>
          </a:endParaRPr>
        </a:p>
      </cdr:txBody>
    </cdr:sp>
  </cdr:relSizeAnchor>
  <cdr:relSizeAnchor xmlns:cdr="http://schemas.openxmlformats.org/drawingml/2006/chartDrawing">
    <cdr:from>
      <cdr:x>0</cdr:x>
      <cdr:y>0.36146</cdr:y>
    </cdr:from>
    <cdr:to>
      <cdr:x>0.36594</cdr:x>
      <cdr:y>0.51671</cdr:y>
    </cdr:to>
    <cdr:sp macro="" textlink="">
      <cdr:nvSpPr>
        <cdr:cNvPr id="3" name="Textfeld 2">
          <a:extLst xmlns:a="http://schemas.openxmlformats.org/drawingml/2006/main">
            <a:ext uri="{FF2B5EF4-FFF2-40B4-BE49-F238E27FC236}">
              <a16:creationId xmlns:a16="http://schemas.microsoft.com/office/drawing/2014/main" id="{FEDC4183-FC9B-5C1A-A263-D3043B6BC8EF}"/>
            </a:ext>
          </a:extLst>
        </cdr:cNvPr>
        <cdr:cNvSpPr txBox="1"/>
      </cdr:nvSpPr>
      <cdr:spPr>
        <a:xfrm xmlns:a="http://schemas.openxmlformats.org/drawingml/2006/main">
          <a:off x="0" y="604250"/>
          <a:ext cx="875619" cy="25952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de-CH" sz="1100">
              <a:latin typeface="Arial Narrow" panose="020B0606020202030204" pitchFamily="34" charset="0"/>
              <a:cs typeface="Arial" panose="020B0604020202020204" pitchFamily="34" charset="0"/>
            </a:rPr>
            <a:t>Gut</a:t>
          </a:r>
        </a:p>
      </cdr:txBody>
    </cdr:sp>
  </cdr:relSizeAnchor>
  <cdr:relSizeAnchor xmlns:cdr="http://schemas.openxmlformats.org/drawingml/2006/chartDrawing">
    <cdr:from>
      <cdr:x>0</cdr:x>
      <cdr:y>0.50107</cdr:y>
    </cdr:from>
    <cdr:to>
      <cdr:x>0.36878</cdr:x>
      <cdr:y>0.65632</cdr:y>
    </cdr:to>
    <cdr:sp macro="" textlink="">
      <cdr:nvSpPr>
        <cdr:cNvPr id="4" name="Textfeld 2">
          <a:extLst xmlns:a="http://schemas.openxmlformats.org/drawingml/2006/main">
            <a:ext uri="{FF2B5EF4-FFF2-40B4-BE49-F238E27FC236}">
              <a16:creationId xmlns:a16="http://schemas.microsoft.com/office/drawing/2014/main" id="{FEDC4183-FC9B-5C1A-A263-D3043B6BC8EF}"/>
            </a:ext>
          </a:extLst>
        </cdr:cNvPr>
        <cdr:cNvSpPr txBox="1"/>
      </cdr:nvSpPr>
      <cdr:spPr>
        <a:xfrm xmlns:a="http://schemas.openxmlformats.org/drawingml/2006/main">
          <a:off x="0" y="837629"/>
          <a:ext cx="882422" cy="25952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de-CH" sz="1100">
              <a:latin typeface="Arial Narrow" panose="020B0606020202030204" pitchFamily="34" charset="0"/>
              <a:cs typeface="Arial" panose="020B0604020202020204" pitchFamily="34" charset="0"/>
            </a:rPr>
            <a:t>Genügend</a:t>
          </a:r>
        </a:p>
      </cdr:txBody>
    </cdr:sp>
  </cdr:relSizeAnchor>
</c:userShapes>
</file>

<file path=xl/persons/person.xml><?xml version="1.0" encoding="utf-8"?>
<personList xmlns="http://schemas.microsoft.com/office/spreadsheetml/2018/threadedcomments" xmlns:x="http://schemas.openxmlformats.org/spreadsheetml/2006/main">
  <person displayName="Schwehr, Tonio" id="{8E2E588E-4B1F-4019-AB41-8FEFECFE0D47}" userId="S::Tonio.Schwehr@ebp.ch::7547559b-ca3b-4308-bdfa-7875a772e24d" providerId="AD"/>
</personList>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D63" dT="2025-12-16T11:45:01.76" personId="{8E2E588E-4B1F-4019-AB41-8FEFECFE0D47}" id="{C9E59F21-11A2-45A0-87F2-8E2C4B5AC78F}">
    <text>Logik vereinfacht Dez 2025</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http://wwf.ch/FFP_Klimafinanzierung" TargetMode="External"/><Relationship Id="rId3" Type="http://schemas.openxmlformats.org/officeDocument/2006/relationships/hyperlink" Target="https://www.wwf.ch/sites/default/files/doc-2023-12/WWF_Guidance_Climate_Advocacy_2023_DE.pdf" TargetMode="External"/><Relationship Id="rId7" Type="http://schemas.openxmlformats.org/officeDocument/2006/relationships/hyperlink" Target="http://wwf.ch/FFP_Klimastrategien" TargetMode="External"/><Relationship Id="rId2" Type="http://schemas.openxmlformats.org/officeDocument/2006/relationships/hyperlink" Target="https://www.wwf.ch/sites/default/files/doc-2022-11/2021_10_WWF_Fit-fu%CC%88r-Paris-Leitfaden.pdf" TargetMode="External"/><Relationship Id="rId1" Type="http://schemas.openxmlformats.org/officeDocument/2006/relationships/hyperlink" Target="https://www.wwf.ch/sites/default/files/doc-2022-11/221108_WWF_FFP_B3_Leitfaden_2022.pdf" TargetMode="External"/><Relationship Id="rId6" Type="http://schemas.openxmlformats.org/officeDocument/2006/relationships/hyperlink" Target="http://wwf.ch/ClimateContributions" TargetMode="External"/><Relationship Id="rId11" Type="http://schemas.openxmlformats.org/officeDocument/2006/relationships/drawing" Target="../drawings/drawing1.xml"/><Relationship Id="rId5" Type="http://schemas.openxmlformats.org/officeDocument/2006/relationships/hyperlink" Target="https://www.wwf.ch/sites/default/files/doc-2023-12/WWF_Guidance_Climate_Advocacy_2023_DE.pdf" TargetMode="External"/><Relationship Id="rId10" Type="http://schemas.openxmlformats.org/officeDocument/2006/relationships/printerSettings" Target="../printerSettings/printerSettings1.bin"/><Relationship Id="rId4" Type="http://schemas.openxmlformats.org/officeDocument/2006/relationships/hyperlink" Target="https://www.wwf.ch/de/unsere-ziele/glaubwuerdiger-klimaschutz-in-unternehmen" TargetMode="External"/><Relationship Id="rId9" Type="http://schemas.openxmlformats.org/officeDocument/2006/relationships/hyperlink" Target="http://wwf.ch/FFP_Klimafinanzierung"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33.xml"/><Relationship Id="rId18" Type="http://schemas.openxmlformats.org/officeDocument/2006/relationships/ctrlProp" Target="../ctrlProps/ctrlProp38.xml"/><Relationship Id="rId26" Type="http://schemas.openxmlformats.org/officeDocument/2006/relationships/ctrlProp" Target="../ctrlProps/ctrlProp46.xml"/><Relationship Id="rId39" Type="http://schemas.openxmlformats.org/officeDocument/2006/relationships/ctrlProp" Target="../ctrlProps/ctrlProp59.xml"/><Relationship Id="rId21" Type="http://schemas.openxmlformats.org/officeDocument/2006/relationships/ctrlProp" Target="../ctrlProps/ctrlProp41.xml"/><Relationship Id="rId34" Type="http://schemas.openxmlformats.org/officeDocument/2006/relationships/ctrlProp" Target="../ctrlProps/ctrlProp54.xml"/><Relationship Id="rId7" Type="http://schemas.openxmlformats.org/officeDocument/2006/relationships/ctrlProp" Target="../ctrlProps/ctrlProp27.xml"/><Relationship Id="rId12" Type="http://schemas.openxmlformats.org/officeDocument/2006/relationships/ctrlProp" Target="../ctrlProps/ctrlProp32.xml"/><Relationship Id="rId17" Type="http://schemas.openxmlformats.org/officeDocument/2006/relationships/ctrlProp" Target="../ctrlProps/ctrlProp37.xml"/><Relationship Id="rId25" Type="http://schemas.openxmlformats.org/officeDocument/2006/relationships/ctrlProp" Target="../ctrlProps/ctrlProp45.xml"/><Relationship Id="rId33" Type="http://schemas.openxmlformats.org/officeDocument/2006/relationships/ctrlProp" Target="../ctrlProps/ctrlProp53.xml"/><Relationship Id="rId38" Type="http://schemas.openxmlformats.org/officeDocument/2006/relationships/ctrlProp" Target="../ctrlProps/ctrlProp58.xml"/><Relationship Id="rId2" Type="http://schemas.openxmlformats.org/officeDocument/2006/relationships/printerSettings" Target="../printerSettings/printerSettings3.bin"/><Relationship Id="rId16" Type="http://schemas.openxmlformats.org/officeDocument/2006/relationships/ctrlProp" Target="../ctrlProps/ctrlProp36.xml"/><Relationship Id="rId20" Type="http://schemas.openxmlformats.org/officeDocument/2006/relationships/ctrlProp" Target="../ctrlProps/ctrlProp40.xml"/><Relationship Id="rId29" Type="http://schemas.openxmlformats.org/officeDocument/2006/relationships/ctrlProp" Target="../ctrlProps/ctrlProp49.xml"/><Relationship Id="rId1" Type="http://schemas.openxmlformats.org/officeDocument/2006/relationships/hyperlink" Target="https://files.sciencebasedtargets.org/production/files/SBTi-communications-guide-for-organizations-taking-action.pdf" TargetMode="External"/><Relationship Id="rId6" Type="http://schemas.openxmlformats.org/officeDocument/2006/relationships/ctrlProp" Target="../ctrlProps/ctrlProp26.xml"/><Relationship Id="rId11" Type="http://schemas.openxmlformats.org/officeDocument/2006/relationships/ctrlProp" Target="../ctrlProps/ctrlProp31.xml"/><Relationship Id="rId24" Type="http://schemas.openxmlformats.org/officeDocument/2006/relationships/ctrlProp" Target="../ctrlProps/ctrlProp44.xml"/><Relationship Id="rId32" Type="http://schemas.openxmlformats.org/officeDocument/2006/relationships/ctrlProp" Target="../ctrlProps/ctrlProp52.xml"/><Relationship Id="rId37" Type="http://schemas.openxmlformats.org/officeDocument/2006/relationships/ctrlProp" Target="../ctrlProps/ctrlProp57.xml"/><Relationship Id="rId40" Type="http://schemas.openxmlformats.org/officeDocument/2006/relationships/ctrlProp" Target="../ctrlProps/ctrlProp60.xml"/><Relationship Id="rId5" Type="http://schemas.openxmlformats.org/officeDocument/2006/relationships/ctrlProp" Target="../ctrlProps/ctrlProp25.xml"/><Relationship Id="rId15" Type="http://schemas.openxmlformats.org/officeDocument/2006/relationships/ctrlProp" Target="../ctrlProps/ctrlProp35.xml"/><Relationship Id="rId23" Type="http://schemas.openxmlformats.org/officeDocument/2006/relationships/ctrlProp" Target="../ctrlProps/ctrlProp43.xml"/><Relationship Id="rId28" Type="http://schemas.openxmlformats.org/officeDocument/2006/relationships/ctrlProp" Target="../ctrlProps/ctrlProp48.xml"/><Relationship Id="rId36" Type="http://schemas.openxmlformats.org/officeDocument/2006/relationships/ctrlProp" Target="../ctrlProps/ctrlProp56.xml"/><Relationship Id="rId10" Type="http://schemas.openxmlformats.org/officeDocument/2006/relationships/ctrlProp" Target="../ctrlProps/ctrlProp30.xml"/><Relationship Id="rId19" Type="http://schemas.openxmlformats.org/officeDocument/2006/relationships/ctrlProp" Target="../ctrlProps/ctrlProp39.xml"/><Relationship Id="rId31" Type="http://schemas.openxmlformats.org/officeDocument/2006/relationships/ctrlProp" Target="../ctrlProps/ctrlProp51.xml"/><Relationship Id="rId4" Type="http://schemas.openxmlformats.org/officeDocument/2006/relationships/vmlDrawing" Target="../drawings/vmlDrawing2.vml"/><Relationship Id="rId9" Type="http://schemas.openxmlformats.org/officeDocument/2006/relationships/ctrlProp" Target="../ctrlProps/ctrlProp29.xml"/><Relationship Id="rId14" Type="http://schemas.openxmlformats.org/officeDocument/2006/relationships/ctrlProp" Target="../ctrlProps/ctrlProp34.xml"/><Relationship Id="rId22" Type="http://schemas.openxmlformats.org/officeDocument/2006/relationships/ctrlProp" Target="../ctrlProps/ctrlProp42.xml"/><Relationship Id="rId27" Type="http://schemas.openxmlformats.org/officeDocument/2006/relationships/ctrlProp" Target="../ctrlProps/ctrlProp47.xml"/><Relationship Id="rId30" Type="http://schemas.openxmlformats.org/officeDocument/2006/relationships/ctrlProp" Target="../ctrlProps/ctrlProp50.xml"/><Relationship Id="rId35" Type="http://schemas.openxmlformats.org/officeDocument/2006/relationships/ctrlProp" Target="../ctrlProps/ctrlProp55.xml"/><Relationship Id="rId8" Type="http://schemas.openxmlformats.org/officeDocument/2006/relationships/ctrlProp" Target="../ctrlProps/ctrlProp28.xml"/><Relationship Id="rId3"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64.xml"/><Relationship Id="rId18" Type="http://schemas.openxmlformats.org/officeDocument/2006/relationships/ctrlProp" Target="../ctrlProps/ctrlProp69.xml"/><Relationship Id="rId26" Type="http://schemas.openxmlformats.org/officeDocument/2006/relationships/ctrlProp" Target="../ctrlProps/ctrlProp77.xml"/><Relationship Id="rId3" Type="http://schemas.openxmlformats.org/officeDocument/2006/relationships/hyperlink" Target="https://files.sciencebasedtargets.org/production/files/SBTi-communications-guide-for-organizations-taking-action.pdf" TargetMode="External"/><Relationship Id="rId21" Type="http://schemas.openxmlformats.org/officeDocument/2006/relationships/ctrlProp" Target="../ctrlProps/ctrlProp72.xml"/><Relationship Id="rId7" Type="http://schemas.openxmlformats.org/officeDocument/2006/relationships/printerSettings" Target="../printerSettings/printerSettings4.bin"/><Relationship Id="rId12" Type="http://schemas.openxmlformats.org/officeDocument/2006/relationships/ctrlProp" Target="../ctrlProps/ctrlProp63.xml"/><Relationship Id="rId17" Type="http://schemas.openxmlformats.org/officeDocument/2006/relationships/ctrlProp" Target="../ctrlProps/ctrlProp68.xml"/><Relationship Id="rId25" Type="http://schemas.openxmlformats.org/officeDocument/2006/relationships/ctrlProp" Target="../ctrlProps/ctrlProp76.xml"/><Relationship Id="rId33" Type="http://schemas.openxmlformats.org/officeDocument/2006/relationships/ctrlProp" Target="../ctrlProps/ctrlProp84.xml"/><Relationship Id="rId2" Type="http://schemas.openxmlformats.org/officeDocument/2006/relationships/hyperlink" Target="https://www.umweltbundesamt.de/daten/umwelt-wirtschaft/gesellschaftliche-kosten-von-umweltbelastungen" TargetMode="External"/><Relationship Id="rId16" Type="http://schemas.openxmlformats.org/officeDocument/2006/relationships/ctrlProp" Target="../ctrlProps/ctrlProp67.xml"/><Relationship Id="rId20" Type="http://schemas.openxmlformats.org/officeDocument/2006/relationships/ctrlProp" Target="../ctrlProps/ctrlProp71.xml"/><Relationship Id="rId29" Type="http://schemas.openxmlformats.org/officeDocument/2006/relationships/ctrlProp" Target="../ctrlProps/ctrlProp80.xml"/><Relationship Id="rId1" Type="http://schemas.openxmlformats.org/officeDocument/2006/relationships/hyperlink" Target="https://files.sciencebasedtargets.org/production/files/SBTi-communications-guide-for-organizations-taking-action.pdf" TargetMode="External"/><Relationship Id="rId6" Type="http://schemas.openxmlformats.org/officeDocument/2006/relationships/hyperlink" Target="https://www.wwf.ch/sites/default/files/doc-2022-11/221108_WWF_FFP_B3_Leitfaden_2022.pdf" TargetMode="External"/><Relationship Id="rId11" Type="http://schemas.openxmlformats.org/officeDocument/2006/relationships/ctrlProp" Target="../ctrlProps/ctrlProp62.xml"/><Relationship Id="rId24" Type="http://schemas.openxmlformats.org/officeDocument/2006/relationships/ctrlProp" Target="../ctrlProps/ctrlProp75.xml"/><Relationship Id="rId32" Type="http://schemas.openxmlformats.org/officeDocument/2006/relationships/ctrlProp" Target="../ctrlProps/ctrlProp83.xml"/><Relationship Id="rId5" Type="http://schemas.openxmlformats.org/officeDocument/2006/relationships/hyperlink" Target="https://files.sciencebasedtargets.org/production/files/SBTi-communications-guide-for-organizations-taking-action.pdf" TargetMode="External"/><Relationship Id="rId15" Type="http://schemas.openxmlformats.org/officeDocument/2006/relationships/ctrlProp" Target="../ctrlProps/ctrlProp66.xml"/><Relationship Id="rId23" Type="http://schemas.openxmlformats.org/officeDocument/2006/relationships/ctrlProp" Target="../ctrlProps/ctrlProp74.xml"/><Relationship Id="rId28" Type="http://schemas.openxmlformats.org/officeDocument/2006/relationships/ctrlProp" Target="../ctrlProps/ctrlProp79.xml"/><Relationship Id="rId10" Type="http://schemas.openxmlformats.org/officeDocument/2006/relationships/ctrlProp" Target="../ctrlProps/ctrlProp61.xml"/><Relationship Id="rId19" Type="http://schemas.openxmlformats.org/officeDocument/2006/relationships/ctrlProp" Target="../ctrlProps/ctrlProp70.xml"/><Relationship Id="rId31" Type="http://schemas.openxmlformats.org/officeDocument/2006/relationships/ctrlProp" Target="../ctrlProps/ctrlProp82.xml"/><Relationship Id="rId4" Type="http://schemas.openxmlformats.org/officeDocument/2006/relationships/hyperlink" Target="https://www.wwf.ch/sites/default/files/doc-2025-06/WWF%20Climate%20%26%20Nature%20Contributions%20Report_FINAL.pdf" TargetMode="External"/><Relationship Id="rId9" Type="http://schemas.openxmlformats.org/officeDocument/2006/relationships/vmlDrawing" Target="../drawings/vmlDrawing3.vml"/><Relationship Id="rId14" Type="http://schemas.openxmlformats.org/officeDocument/2006/relationships/ctrlProp" Target="../ctrlProps/ctrlProp65.xml"/><Relationship Id="rId22" Type="http://schemas.openxmlformats.org/officeDocument/2006/relationships/ctrlProp" Target="../ctrlProps/ctrlProp73.xml"/><Relationship Id="rId27" Type="http://schemas.openxmlformats.org/officeDocument/2006/relationships/ctrlProp" Target="../ctrlProps/ctrlProp78.xml"/><Relationship Id="rId30" Type="http://schemas.openxmlformats.org/officeDocument/2006/relationships/ctrlProp" Target="../ctrlProps/ctrlProp81.xml"/><Relationship Id="rId8"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87.xml"/><Relationship Id="rId13" Type="http://schemas.openxmlformats.org/officeDocument/2006/relationships/ctrlProp" Target="../ctrlProps/ctrlProp92.xml"/><Relationship Id="rId18" Type="http://schemas.openxmlformats.org/officeDocument/2006/relationships/ctrlProp" Target="../ctrlProps/ctrlProp97.xml"/><Relationship Id="rId26" Type="http://schemas.openxmlformats.org/officeDocument/2006/relationships/ctrlProp" Target="../ctrlProps/ctrlProp105.xml"/><Relationship Id="rId3" Type="http://schemas.openxmlformats.org/officeDocument/2006/relationships/printerSettings" Target="../printerSettings/printerSettings5.bin"/><Relationship Id="rId21" Type="http://schemas.openxmlformats.org/officeDocument/2006/relationships/ctrlProp" Target="../ctrlProps/ctrlProp100.xml"/><Relationship Id="rId7" Type="http://schemas.openxmlformats.org/officeDocument/2006/relationships/ctrlProp" Target="../ctrlProps/ctrlProp86.xml"/><Relationship Id="rId12" Type="http://schemas.openxmlformats.org/officeDocument/2006/relationships/ctrlProp" Target="../ctrlProps/ctrlProp91.xml"/><Relationship Id="rId17" Type="http://schemas.openxmlformats.org/officeDocument/2006/relationships/ctrlProp" Target="../ctrlProps/ctrlProp96.xml"/><Relationship Id="rId25" Type="http://schemas.openxmlformats.org/officeDocument/2006/relationships/ctrlProp" Target="../ctrlProps/ctrlProp104.xml"/><Relationship Id="rId2" Type="http://schemas.openxmlformats.org/officeDocument/2006/relationships/hyperlink" Target="https://www.wwf.ch/sites/default/files/doc-2023-12/WWF_Guidance_Climate_Advocacy_2023_DE.pdf" TargetMode="External"/><Relationship Id="rId16" Type="http://schemas.openxmlformats.org/officeDocument/2006/relationships/ctrlProp" Target="../ctrlProps/ctrlProp95.xml"/><Relationship Id="rId20" Type="http://schemas.openxmlformats.org/officeDocument/2006/relationships/ctrlProp" Target="../ctrlProps/ctrlProp99.xml"/><Relationship Id="rId29" Type="http://schemas.openxmlformats.org/officeDocument/2006/relationships/ctrlProp" Target="../ctrlProps/ctrlProp108.xml"/><Relationship Id="rId1" Type="http://schemas.openxmlformats.org/officeDocument/2006/relationships/hyperlink" Target="https://files.sciencebasedtargets.org/production/files/SBTi-communications-guide-for-organizations-taking-action.pdf" TargetMode="External"/><Relationship Id="rId6" Type="http://schemas.openxmlformats.org/officeDocument/2006/relationships/ctrlProp" Target="../ctrlProps/ctrlProp85.xml"/><Relationship Id="rId11" Type="http://schemas.openxmlformats.org/officeDocument/2006/relationships/ctrlProp" Target="../ctrlProps/ctrlProp90.xml"/><Relationship Id="rId24" Type="http://schemas.openxmlformats.org/officeDocument/2006/relationships/ctrlProp" Target="../ctrlProps/ctrlProp103.xml"/><Relationship Id="rId5" Type="http://schemas.openxmlformats.org/officeDocument/2006/relationships/vmlDrawing" Target="../drawings/vmlDrawing4.vml"/><Relationship Id="rId15" Type="http://schemas.openxmlformats.org/officeDocument/2006/relationships/ctrlProp" Target="../ctrlProps/ctrlProp94.xml"/><Relationship Id="rId23" Type="http://schemas.openxmlformats.org/officeDocument/2006/relationships/ctrlProp" Target="../ctrlProps/ctrlProp102.xml"/><Relationship Id="rId28" Type="http://schemas.openxmlformats.org/officeDocument/2006/relationships/ctrlProp" Target="../ctrlProps/ctrlProp107.xml"/><Relationship Id="rId10" Type="http://schemas.openxmlformats.org/officeDocument/2006/relationships/ctrlProp" Target="../ctrlProps/ctrlProp89.xml"/><Relationship Id="rId19" Type="http://schemas.openxmlformats.org/officeDocument/2006/relationships/ctrlProp" Target="../ctrlProps/ctrlProp98.xml"/><Relationship Id="rId4" Type="http://schemas.openxmlformats.org/officeDocument/2006/relationships/drawing" Target="../drawings/drawing5.xml"/><Relationship Id="rId9" Type="http://schemas.openxmlformats.org/officeDocument/2006/relationships/ctrlProp" Target="../ctrlProps/ctrlProp88.xml"/><Relationship Id="rId14" Type="http://schemas.openxmlformats.org/officeDocument/2006/relationships/ctrlProp" Target="../ctrlProps/ctrlProp93.xml"/><Relationship Id="rId22" Type="http://schemas.openxmlformats.org/officeDocument/2006/relationships/ctrlProp" Target="../ctrlProps/ctrlProp101.xml"/><Relationship Id="rId27" Type="http://schemas.openxmlformats.org/officeDocument/2006/relationships/ctrlProp" Target="../ctrlProps/ctrlProp106.xml"/></Relationships>
</file>

<file path=xl/worksheets/_rels/sheet6.xml.rels><?xml version="1.0" encoding="UTF-8" standalone="yes"?>
<Relationships xmlns="http://schemas.openxmlformats.org/package/2006/relationships"><Relationship Id="rId3" Type="http://schemas.openxmlformats.org/officeDocument/2006/relationships/hyperlink" Target="https://www.wwf.ch/sites/default/files/doc-2022-11/2021_10_WWF_Fit-fu%CC%88r-Paris-Leitfaden.pdf" TargetMode="External"/><Relationship Id="rId7" Type="http://schemas.openxmlformats.org/officeDocument/2006/relationships/drawing" Target="../drawings/drawing6.xml"/><Relationship Id="rId2" Type="http://schemas.openxmlformats.org/officeDocument/2006/relationships/hyperlink" Target="https://www.wwf.ch/sites/default/files/doc-2022-11/2021_10_WWF_Fit-fu%CC%88r-Paris-Leitfaden.pdf" TargetMode="External"/><Relationship Id="rId1" Type="http://schemas.openxmlformats.org/officeDocument/2006/relationships/hyperlink" Target="https://www.wwf.ch/sites/default/files/doc-2022-11/2021_10_WWF_Fit-fu%CC%88r-Paris-Leitfaden.pdf" TargetMode="External"/><Relationship Id="rId6" Type="http://schemas.openxmlformats.org/officeDocument/2006/relationships/printerSettings" Target="../printerSettings/printerSettings6.bin"/><Relationship Id="rId5" Type="http://schemas.openxmlformats.org/officeDocument/2006/relationships/hyperlink" Target="https://eur03.safelinks.protection.outlook.com/?url=http%3A%2F%2Fwwf.ch%2FFFP_Klimafinanzierung&amp;data=05%7C02%7CLene.Petersen%40wwf.ch%7C5cb716d36bda43106ad608de859e1b7a%7Ca5404017c3d345778b224b3762eb42df%7C0%7C0%7C639095111263753459%7CUnknown%7CTWFpbGZsb3d8eyJFbXB0eU1hcGkiOnRydWUsIlYiOiIwLjAuMDAwMCIsIlAiOiJXaW4zMiIsIkFOIjoiTWFpbCIsIldUIjoyfQ%3D%3D%7C0%7C%7C%7C&amp;sdata=Ni2YQp4MqhtUhYfhiLbyjbB%2FARKKiz%2FNomY4baHQY2k%3D&amp;reserved=0" TargetMode="External"/><Relationship Id="rId4" Type="http://schemas.openxmlformats.org/officeDocument/2006/relationships/hyperlink" Target="https://forms.office.com/e/w5tFBWsFeF"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www.google.ch/" TargetMode="External"/><Relationship Id="rId7" Type="http://schemas.microsoft.com/office/2017/10/relationships/threadedComment" Target="../threadedComments/threadedComment1.xml"/><Relationship Id="rId2" Type="http://schemas.openxmlformats.org/officeDocument/2006/relationships/hyperlink" Target="http://www.google.ch/" TargetMode="External"/><Relationship Id="rId1" Type="http://schemas.openxmlformats.org/officeDocument/2006/relationships/hyperlink" Target="http://www.google.ch/" TargetMode="External"/><Relationship Id="rId6" Type="http://schemas.openxmlformats.org/officeDocument/2006/relationships/comments" Target="../comments1.xml"/><Relationship Id="rId5" Type="http://schemas.openxmlformats.org/officeDocument/2006/relationships/vmlDrawing" Target="../drawings/vmlDrawing5.vml"/><Relationship Id="rId4" Type="http://schemas.openxmlformats.org/officeDocument/2006/relationships/hyperlink" Target="http://www.google.c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9E3D1-2A89-4056-A6D0-B2D543552CDD}">
  <sheetPr codeName="Tabelle2">
    <tabColor theme="0"/>
  </sheetPr>
  <dimension ref="A1:AY114"/>
  <sheetViews>
    <sheetView topLeftCell="A17" zoomScale="97" zoomScaleNormal="130" workbookViewId="0">
      <selection activeCell="K26" sqref="K26"/>
    </sheetView>
  </sheetViews>
  <sheetFormatPr defaultColWidth="11.453125" defaultRowHeight="15.5"/>
  <cols>
    <col min="1" max="1" width="5.7265625" style="1" customWidth="1"/>
    <col min="2" max="2" width="7" style="1" customWidth="1"/>
    <col min="3" max="3" width="3.54296875" style="1" customWidth="1"/>
    <col min="4" max="4" width="43.54296875" style="1" customWidth="1"/>
    <col min="5" max="5" width="27.54296875" style="1" customWidth="1"/>
    <col min="6" max="16384" width="11.453125" style="1"/>
  </cols>
  <sheetData>
    <row r="1" spans="1:51">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row>
    <row r="2" spans="1:51">
      <c r="A2" s="4"/>
      <c r="B2" s="4"/>
      <c r="C2" s="4"/>
      <c r="D2" s="5" t="s">
        <v>0</v>
      </c>
      <c r="E2" s="6"/>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row>
    <row r="3" spans="1:51">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row>
    <row r="4" spans="1:5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row>
    <row r="5" spans="1:5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row>
    <row r="6" spans="1:5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row>
    <row r="7" spans="1:5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row>
    <row r="8" spans="1:51" ht="47.25" customHeight="1">
      <c r="A8" s="4"/>
      <c r="B8" s="7" t="s">
        <v>1</v>
      </c>
      <c r="C8" s="8"/>
      <c r="D8" s="4"/>
      <c r="E8" s="8"/>
      <c r="F8" s="8"/>
      <c r="G8" s="8"/>
      <c r="H8" s="8"/>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row>
    <row r="9" spans="1:51" ht="24" customHeigh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row>
    <row r="10" spans="1:51" ht="121.5" customHeight="1">
      <c r="A10" s="4"/>
      <c r="B10" s="93" t="s">
        <v>2</v>
      </c>
      <c r="C10" s="93"/>
      <c r="D10" s="93"/>
      <c r="E10" s="93"/>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row>
    <row r="11" spans="1:5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row>
    <row r="12" spans="1:51" ht="56.5" customHeight="1">
      <c r="A12" s="4"/>
      <c r="B12" s="93" t="s">
        <v>3</v>
      </c>
      <c r="C12" s="94"/>
      <c r="D12" s="9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row>
    <row r="13" spans="1:51" ht="12.75" customHeight="1">
      <c r="A13" s="4"/>
      <c r="B13" s="80"/>
      <c r="C13" s="81"/>
      <c r="D13" s="81"/>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row>
    <row r="14" spans="1:51" ht="45.75" customHeight="1">
      <c r="A14" s="4"/>
      <c r="B14" s="9"/>
      <c r="C14" s="9"/>
      <c r="D14" s="28"/>
      <c r="E14" s="9"/>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row>
    <row r="15" spans="1:51" ht="18.75" customHeight="1">
      <c r="A15" s="4"/>
      <c r="B15" s="9"/>
      <c r="C15" s="4"/>
      <c r="D15" s="4"/>
      <c r="E15" s="9"/>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row>
    <row r="16" spans="1:51" ht="31.5" customHeight="1">
      <c r="A16" s="4"/>
      <c r="B16" s="10" t="s">
        <v>4</v>
      </c>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row>
    <row r="17" spans="1:51" ht="14.25" customHeight="1">
      <c r="A17" s="4"/>
      <c r="B17" s="11"/>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row>
    <row r="18" spans="1:51">
      <c r="A18" s="4"/>
      <c r="B18" s="89" t="s">
        <v>5</v>
      </c>
      <c r="C18" s="89"/>
      <c r="D18" s="89"/>
      <c r="E18" s="89"/>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row>
    <row r="19" spans="1:51">
      <c r="A19" s="4"/>
      <c r="B19" s="89" t="s">
        <v>6</v>
      </c>
      <c r="C19" s="89"/>
      <c r="D19" s="89"/>
      <c r="E19" s="89"/>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row>
    <row r="20" spans="1:51">
      <c r="A20" s="4"/>
      <c r="B20" s="89" t="s">
        <v>7</v>
      </c>
      <c r="C20" s="89"/>
      <c r="D20" s="89"/>
      <c r="E20" s="89"/>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row>
    <row r="21" spans="1:51">
      <c r="A21" s="4"/>
      <c r="B21" s="89" t="s">
        <v>8</v>
      </c>
      <c r="C21" s="89"/>
      <c r="D21" s="89"/>
      <c r="E21" s="89"/>
      <c r="F21" s="89"/>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row>
    <row r="22" spans="1:51">
      <c r="A22" s="4"/>
      <c r="B22" s="89" t="s">
        <v>9</v>
      </c>
      <c r="C22" s="89"/>
      <c r="D22" s="89"/>
      <c r="E22" s="89"/>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row>
    <row r="23" spans="1:51">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row>
    <row r="24" spans="1:51" ht="33" customHeight="1">
      <c r="A24" s="4"/>
      <c r="B24" s="10" t="s">
        <v>10</v>
      </c>
      <c r="C24" s="10"/>
      <c r="D24" s="10"/>
      <c r="E24" s="10"/>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row>
    <row r="25" spans="1:51" ht="33" customHeight="1">
      <c r="A25" s="4"/>
      <c r="B25" s="95" t="s">
        <v>11</v>
      </c>
      <c r="C25" s="95"/>
      <c r="D25" s="95"/>
      <c r="E25" s="95"/>
      <c r="F25" s="4"/>
      <c r="G25" s="4"/>
      <c r="H25" s="4"/>
      <c r="I25" s="77"/>
      <c r="J25" s="4"/>
      <c r="K25" s="16"/>
      <c r="L25" s="16"/>
      <c r="M25" s="16"/>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row>
    <row r="26" spans="1:51" ht="18.75" customHeight="1" thickBot="1">
      <c r="A26" s="4"/>
      <c r="B26" s="10"/>
      <c r="C26" s="10"/>
      <c r="D26" s="10"/>
      <c r="E26" s="10"/>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row>
    <row r="27" spans="1:51" ht="166.5" customHeight="1" thickBot="1">
      <c r="A27" s="4"/>
      <c r="B27" s="90" t="s">
        <v>12</v>
      </c>
      <c r="C27" s="91"/>
      <c r="D27" s="91"/>
      <c r="E27" s="92"/>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row>
    <row r="28" spans="1:51" ht="23.25" customHeight="1">
      <c r="A28" s="4"/>
      <c r="B28" s="9"/>
      <c r="C28" s="4"/>
      <c r="D28" s="4"/>
      <c r="E28" s="9"/>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row>
    <row r="29" spans="1:51">
      <c r="A29" s="4"/>
      <c r="B29" s="4"/>
      <c r="C29" s="4"/>
      <c r="D29" s="12" t="s">
        <v>13</v>
      </c>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row>
    <row r="30" spans="1:51">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row>
    <row r="31" spans="1:51">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row>
    <row r="32" spans="1:51">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row>
    <row r="33" spans="1:51">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row>
    <row r="34" spans="1:51">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row>
    <row r="35" spans="1:51">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row>
    <row r="36" spans="1:5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row>
    <row r="37" spans="1:51">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row>
    <row r="38" spans="1:51">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row>
    <row r="39" spans="1:51">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row>
    <row r="40" spans="1:51">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row>
    <row r="41" spans="1:51">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row>
    <row r="42" spans="1:51">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row>
    <row r="43" spans="1:5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row>
    <row r="44" spans="1:51">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row>
    <row r="45" spans="1:51">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row>
    <row r="46" spans="1:51">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row>
    <row r="47" spans="1:51">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row>
    <row r="48" spans="1:51">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row>
    <row r="49" spans="1:51">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row>
    <row r="50" spans="1:51">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row>
    <row r="51" spans="1:51">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row>
    <row r="52" spans="1:51">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row>
    <row r="53" spans="1:51">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row>
    <row r="54" spans="1:51">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row>
    <row r="55" spans="1:51">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row>
    <row r="56" spans="1:51">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row>
    <row r="57" spans="1:51">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row>
    <row r="58" spans="1:51">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row>
    <row r="59" spans="1:51">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row>
    <row r="60" spans="1:51">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row>
    <row r="61" spans="1:51">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row>
    <row r="62" spans="1:51">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row>
    <row r="63" spans="1:51">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row>
    <row r="64" spans="1:51">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row>
    <row r="65" spans="1:51">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row>
    <row r="66" spans="1:51">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row>
    <row r="67" spans="1:51">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row>
    <row r="68" spans="1:51">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row>
    <row r="69" spans="1:51">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row>
    <row r="70" spans="1:51">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row>
    <row r="71" spans="1:51">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row>
    <row r="72" spans="1:51">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row>
    <row r="73" spans="1:51">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row>
    <row r="74" spans="1:51">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row>
    <row r="75" spans="1:51">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row>
    <row r="76" spans="1:51">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row>
    <row r="77" spans="1:51">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row>
    <row r="78" spans="1:51">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row>
    <row r="79" spans="1:51">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row>
    <row r="80" spans="1:51">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row>
    <row r="81" spans="1:51">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row>
    <row r="82" spans="1:51">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row>
    <row r="83" spans="1:51">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row>
    <row r="84" spans="1:51">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row>
    <row r="85" spans="1:51">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row>
    <row r="86" spans="1:51">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row>
    <row r="87" spans="1:51">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row>
    <row r="88" spans="1:51">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row>
    <row r="89" spans="1:51">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row>
    <row r="90" spans="1:51">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row>
    <row r="91" spans="1:51">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row>
    <row r="92" spans="1:51">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row>
    <row r="93" spans="1:51">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row>
    <row r="94" spans="1:51">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row>
    <row r="95" spans="1:51">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row>
    <row r="96" spans="1:51">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row>
    <row r="97" spans="1:51">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row>
    <row r="98" spans="1:51">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row>
    <row r="99" spans="1:51">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row>
    <row r="100" spans="1:5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row>
    <row r="101" spans="1:5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row>
    <row r="102" spans="1:5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row>
    <row r="103" spans="1:5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row>
    <row r="104" spans="1:5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row>
    <row r="105" spans="1:5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row>
    <row r="106" spans="1:5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row>
    <row r="107" spans="1:5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row>
    <row r="108" spans="1:5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row>
    <row r="109" spans="1:5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row>
    <row r="110" spans="1:5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row>
    <row r="111" spans="1:5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row>
    <row r="112" spans="1:5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row>
    <row r="113" spans="1:5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row>
    <row r="114" spans="1:5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row>
  </sheetData>
  <sheetProtection algorithmName="SHA-512" hashValue="Bi3yGufCBqB3INz6x0nebZf6H/6WodHWrrJQgxQxiAPvgNgzf9/IG6JvYHL+3j+JdQYrTmwGpNwSBJcMpA13jA==" saltValue="nKpb+tZDEB0i3NLAaGWckg==" spinCount="100000" sheet="1" formatCells="0" formatColumns="0" formatRows="0" insertColumns="0" insertRows="0" insertHyperlinks="0" deleteColumns="0" deleteRows="0" sort="0" autoFilter="0" pivotTables="0"/>
  <mergeCells count="9">
    <mergeCell ref="B22:E22"/>
    <mergeCell ref="B27:E27"/>
    <mergeCell ref="B21:F21"/>
    <mergeCell ref="B10:E10"/>
    <mergeCell ref="B12:D12"/>
    <mergeCell ref="B18:E18"/>
    <mergeCell ref="B19:E19"/>
    <mergeCell ref="B20:E20"/>
    <mergeCell ref="B25:E25"/>
  </mergeCells>
  <conditionalFormatting sqref="I25">
    <cfRule type="expression" dxfId="178" priority="1">
      <formula>$G$27:$G$32=0</formula>
    </cfRule>
  </conditionalFormatting>
  <hyperlinks>
    <hyperlink ref="B19" r:id="rId1" xr:uid="{7E946D53-E3B2-4E6B-8704-E3FABF75C88C}"/>
    <hyperlink ref="B18" r:id="rId2" xr:uid="{9C3E90F1-3723-441C-B42D-60038F77F576}"/>
    <hyperlink ref="B20" r:id="rId3" xr:uid="{74916478-B75E-4A79-9692-7E8274460C8A}"/>
    <hyperlink ref="B21" r:id="rId4" xr:uid="{A1FD8DBD-E24F-45B1-984A-27DE47B0DEC6}"/>
    <hyperlink ref="B22" r:id="rId5" display="Leitfaden für Klimaadvocacy" xr:uid="{C4F4FCD7-1243-4EB8-97B9-6CDB4907CE20}"/>
    <hyperlink ref="B22:E22" r:id="rId6" display="Whitepaper: Climate Contributions for People and Nature" xr:uid="{44F3C21B-4096-4AE2-83EF-17851B491A6B}"/>
    <hyperlink ref="B18:E18" r:id="rId7" display="Leitfaden für unternemerische Klimastrategien" xr:uid="{16E41D99-1970-400C-A8D0-8F97BF68FC01}"/>
    <hyperlink ref="B19:E19" r:id="rId8" display="Leitfaden für Klimafinanzierung" xr:uid="{021B2608-9CAD-4DFF-9EE3-D5779A72F05F}"/>
    <hyperlink ref="B20:E20" r:id="rId9" display="Leitfaden für Klimaadvocacy" xr:uid="{7163474B-119E-4D92-97B3-E00EFB7D6E0E}"/>
  </hyperlinks>
  <pageMargins left="0.25" right="0.25" top="0.75" bottom="0.75" header="0.3" footer="0.3"/>
  <pageSetup paperSize="9" orientation="portrait" horizontalDpi="300" verticalDpi="0" r:id="rId10"/>
  <drawing r:id="rId1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FBC9F-9F39-4E78-9619-A7D2F245BCA7}">
  <sheetPr codeName="Tabelle1">
    <tabColor rgb="FFF5D200"/>
  </sheetPr>
  <dimension ref="A1:AD159"/>
  <sheetViews>
    <sheetView zoomScale="130" zoomScaleNormal="130" workbookViewId="0"/>
  </sheetViews>
  <sheetFormatPr defaultColWidth="11.453125" defaultRowHeight="15.5"/>
  <cols>
    <col min="1" max="1" width="5.7265625" style="1" customWidth="1"/>
    <col min="2" max="2" width="7" style="1" customWidth="1"/>
    <col min="3" max="3" width="3.54296875" style="1" customWidth="1"/>
    <col min="4" max="4" width="43.54296875" style="1" customWidth="1"/>
    <col min="5" max="5" width="35" style="1" customWidth="1"/>
    <col min="6" max="6" width="5.7265625" style="1" customWidth="1"/>
    <col min="7" max="16384" width="11.453125" style="1"/>
  </cols>
  <sheetData>
    <row r="1" spans="1:30">
      <c r="A1" s="4"/>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1:30">
      <c r="A2" s="4"/>
      <c r="B2" s="4"/>
      <c r="C2" s="4"/>
      <c r="D2" s="5" t="s">
        <v>0</v>
      </c>
      <c r="E2" s="6"/>
      <c r="F2" s="4"/>
      <c r="G2" s="4"/>
      <c r="H2" s="4"/>
      <c r="I2" s="4"/>
      <c r="J2" s="4"/>
      <c r="K2" s="4"/>
      <c r="L2" s="4"/>
      <c r="M2" s="4"/>
      <c r="N2" s="4"/>
      <c r="O2" s="4"/>
      <c r="P2" s="4"/>
      <c r="Q2" s="4"/>
      <c r="R2" s="4"/>
      <c r="S2" s="4"/>
      <c r="T2" s="4"/>
      <c r="U2" s="4"/>
      <c r="V2" s="4"/>
      <c r="W2" s="4"/>
      <c r="X2" s="4"/>
      <c r="Y2" s="4"/>
      <c r="Z2" s="4"/>
      <c r="AA2" s="4"/>
      <c r="AB2" s="4"/>
      <c r="AC2" s="4"/>
      <c r="AD2" s="4"/>
    </row>
    <row r="3" spans="1:30">
      <c r="A3" s="4"/>
      <c r="B3" s="4"/>
      <c r="C3" s="4"/>
      <c r="D3" s="4"/>
      <c r="E3" s="4"/>
      <c r="F3" s="4"/>
      <c r="G3" s="4"/>
      <c r="H3" s="4"/>
      <c r="I3" s="4"/>
      <c r="J3" s="4"/>
      <c r="K3" s="4"/>
      <c r="L3" s="4"/>
      <c r="M3" s="4"/>
      <c r="N3" s="4"/>
      <c r="O3" s="4"/>
      <c r="P3" s="4"/>
      <c r="Q3" s="4"/>
      <c r="R3" s="4"/>
      <c r="S3" s="4"/>
      <c r="T3" s="4"/>
      <c r="U3" s="4"/>
      <c r="V3" s="4"/>
      <c r="W3" s="4"/>
      <c r="X3" s="4"/>
      <c r="Y3" s="4"/>
      <c r="Z3" s="4"/>
      <c r="AA3" s="4"/>
      <c r="AB3" s="4"/>
      <c r="AC3" s="4"/>
      <c r="AD3" s="4"/>
    </row>
    <row r="4" spans="1:30">
      <c r="A4" s="4"/>
      <c r="B4" s="4"/>
      <c r="C4" s="4"/>
      <c r="D4" s="4"/>
      <c r="E4" s="4"/>
      <c r="F4" s="4"/>
      <c r="G4" s="4"/>
      <c r="H4" s="4"/>
      <c r="I4" s="4"/>
      <c r="J4" s="4"/>
      <c r="K4" s="4"/>
      <c r="L4" s="4"/>
      <c r="M4" s="4"/>
      <c r="N4" s="4"/>
      <c r="O4" s="4"/>
      <c r="P4" s="4"/>
      <c r="Q4" s="4"/>
      <c r="R4" s="4"/>
      <c r="S4" s="4"/>
      <c r="T4" s="4"/>
      <c r="U4" s="4"/>
      <c r="V4" s="4"/>
      <c r="W4" s="4"/>
      <c r="X4" s="4"/>
      <c r="Y4" s="4"/>
      <c r="Z4" s="4"/>
      <c r="AA4" s="4"/>
      <c r="AB4" s="4"/>
      <c r="AC4" s="4"/>
      <c r="AD4" s="4"/>
    </row>
    <row r="5" spans="1:30" ht="28.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row>
    <row r="6" spans="1:30" ht="47.25" customHeight="1">
      <c r="A6" s="4"/>
      <c r="B6" s="13"/>
      <c r="C6" s="8"/>
      <c r="D6" s="4"/>
      <c r="E6" s="8"/>
      <c r="F6" s="8"/>
      <c r="G6" s="8"/>
      <c r="H6" s="8"/>
      <c r="I6" s="4"/>
      <c r="J6" s="4"/>
      <c r="K6" s="4"/>
      <c r="L6" s="4"/>
      <c r="M6" s="4"/>
      <c r="N6" s="4"/>
      <c r="O6" s="4"/>
      <c r="P6" s="4"/>
      <c r="Q6" s="4"/>
      <c r="R6" s="4"/>
      <c r="S6" s="4"/>
      <c r="T6" s="4"/>
      <c r="U6" s="4"/>
      <c r="V6" s="4"/>
      <c r="W6" s="4"/>
      <c r="X6" s="4"/>
      <c r="Y6" s="4"/>
      <c r="Z6" s="4"/>
      <c r="AA6" s="4"/>
      <c r="AB6" s="4"/>
      <c r="AC6" s="4"/>
      <c r="AD6" s="4"/>
    </row>
    <row r="7" spans="1:30" ht="18.75" customHeight="1">
      <c r="A7" s="4"/>
      <c r="B7" s="4"/>
      <c r="C7" s="4"/>
      <c r="D7" s="4"/>
      <c r="E7" s="4"/>
      <c r="F7" s="4"/>
      <c r="G7" s="4"/>
      <c r="H7" s="4"/>
      <c r="I7" s="4"/>
      <c r="J7" s="4"/>
      <c r="K7" s="4"/>
      <c r="L7" s="4"/>
      <c r="M7" s="4"/>
      <c r="N7" s="4"/>
      <c r="O7" s="4"/>
      <c r="P7" s="4"/>
      <c r="Q7" s="4"/>
      <c r="R7" s="4"/>
      <c r="S7" s="4"/>
      <c r="T7" s="4"/>
      <c r="U7" s="4"/>
      <c r="V7" s="4"/>
      <c r="W7" s="4"/>
      <c r="X7" s="4"/>
      <c r="Y7" s="4"/>
      <c r="Z7" s="4"/>
      <c r="AA7" s="4"/>
      <c r="AB7" s="4"/>
      <c r="AC7" s="4"/>
      <c r="AD7" s="4"/>
    </row>
    <row r="8" spans="1:30" s="17" customFormat="1" ht="38.15" customHeight="1">
      <c r="A8" s="60"/>
      <c r="B8" s="97" t="s">
        <v>14</v>
      </c>
      <c r="C8" s="97"/>
      <c r="D8" s="97"/>
      <c r="E8" s="97"/>
      <c r="F8" s="16"/>
      <c r="G8" s="16"/>
      <c r="H8" s="16"/>
      <c r="I8" s="16"/>
      <c r="J8" s="16"/>
      <c r="K8" s="16"/>
      <c r="L8" s="16"/>
      <c r="M8" s="16"/>
      <c r="N8" s="16"/>
      <c r="O8" s="16"/>
      <c r="P8" s="16"/>
      <c r="Q8" s="16"/>
      <c r="R8" s="16"/>
      <c r="S8" s="16"/>
      <c r="T8" s="16"/>
      <c r="U8" s="16"/>
      <c r="V8" s="16"/>
      <c r="W8" s="16"/>
      <c r="X8" s="16"/>
      <c r="Y8" s="16"/>
      <c r="Z8" s="16"/>
      <c r="AA8" s="16"/>
      <c r="AB8" s="16"/>
      <c r="AC8" s="16"/>
      <c r="AD8" s="16"/>
    </row>
    <row r="9" spans="1:30">
      <c r="A9" s="61"/>
      <c r="B9" s="96"/>
      <c r="C9" s="96"/>
      <c r="D9" s="96"/>
      <c r="E9" s="4"/>
      <c r="F9" s="4"/>
      <c r="G9" s="4"/>
      <c r="H9" s="4"/>
      <c r="I9" s="4"/>
      <c r="J9" s="4"/>
      <c r="K9" s="4"/>
      <c r="L9" s="4"/>
      <c r="M9" s="4"/>
      <c r="N9" s="4"/>
      <c r="O9" s="4"/>
      <c r="P9" s="4"/>
      <c r="Q9" s="4"/>
      <c r="R9" s="4"/>
      <c r="S9" s="4"/>
      <c r="T9" s="4"/>
      <c r="U9" s="4"/>
      <c r="V9" s="4"/>
      <c r="W9" s="4"/>
      <c r="X9" s="4"/>
      <c r="Y9" s="4"/>
      <c r="Z9" s="4"/>
      <c r="AA9" s="4"/>
      <c r="AB9" s="4"/>
      <c r="AC9" s="4"/>
      <c r="AD9" s="4"/>
    </row>
    <row r="10" spans="1:30">
      <c r="A10" s="61"/>
      <c r="B10" s="96"/>
      <c r="C10" s="96"/>
      <c r="D10" s="96"/>
      <c r="E10" s="4"/>
      <c r="F10" s="4"/>
      <c r="G10" s="4"/>
      <c r="H10" s="4"/>
      <c r="I10" s="4"/>
      <c r="J10" s="4"/>
      <c r="K10" s="4"/>
      <c r="L10" s="4"/>
      <c r="M10" s="4"/>
      <c r="N10" s="4"/>
      <c r="O10" s="4"/>
      <c r="P10" s="4"/>
      <c r="Q10" s="4"/>
      <c r="R10" s="4"/>
      <c r="S10" s="4"/>
      <c r="T10" s="4"/>
      <c r="U10" s="4"/>
      <c r="V10" s="4"/>
      <c r="W10" s="4"/>
      <c r="X10" s="4"/>
      <c r="Y10" s="4"/>
      <c r="Z10" s="4"/>
      <c r="AA10" s="4"/>
      <c r="AB10" s="4"/>
      <c r="AC10" s="4"/>
      <c r="AD10" s="4"/>
    </row>
    <row r="11" spans="1:30" ht="14.25" customHeight="1">
      <c r="A11" s="61"/>
      <c r="B11" s="96"/>
      <c r="C11" s="96"/>
      <c r="D11" s="96"/>
      <c r="E11" s="4"/>
      <c r="F11" s="4"/>
      <c r="G11" s="4"/>
      <c r="H11" s="4"/>
      <c r="I11" s="4"/>
      <c r="J11" s="4"/>
      <c r="K11" s="4"/>
      <c r="L11" s="4"/>
      <c r="M11" s="4"/>
      <c r="N11" s="4"/>
      <c r="O11" s="4"/>
      <c r="P11" s="4"/>
      <c r="Q11" s="4"/>
      <c r="R11" s="4"/>
      <c r="S11" s="4"/>
      <c r="T11" s="4"/>
      <c r="U11" s="4"/>
      <c r="V11" s="4"/>
      <c r="W11" s="4"/>
      <c r="X11" s="4"/>
      <c r="Y11" s="4"/>
      <c r="Z11" s="4"/>
      <c r="AA11" s="4"/>
      <c r="AB11" s="4"/>
      <c r="AC11" s="4"/>
      <c r="AD11" s="4"/>
    </row>
    <row r="12" spans="1:30" ht="18.75" customHeight="1">
      <c r="A12" s="61"/>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row>
    <row r="13" spans="1:30" s="17" customFormat="1" ht="38.15" customHeight="1">
      <c r="A13" s="60">
        <f>'Antworten und Logik'!I15</f>
        <v>1</v>
      </c>
      <c r="B13" s="97" t="s">
        <v>15</v>
      </c>
      <c r="C13" s="97"/>
      <c r="D13" s="97"/>
      <c r="E13" s="97"/>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row>
    <row r="14" spans="1:30" s="17" customFormat="1" ht="15" customHeight="1">
      <c r="A14" s="60"/>
      <c r="B14" s="62" t="str">
        <f>'Antworten und Logik'!H15</f>
        <v xml:space="preserve">Da Sie die obige Frage mit "Nein" beantwortet haben, fliessen die Antworten von den folgenden Fragen nicht mehr in die Beurteilung ein. </v>
      </c>
      <c r="C14" s="51"/>
      <c r="D14" s="51"/>
      <c r="E14" s="51"/>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row>
    <row r="15" spans="1:30">
      <c r="A15" s="61"/>
      <c r="B15" s="96"/>
      <c r="C15" s="96"/>
      <c r="D15" s="96"/>
      <c r="E15" s="4"/>
      <c r="F15" s="4"/>
      <c r="G15" s="4"/>
      <c r="H15" s="4"/>
      <c r="I15" s="4"/>
      <c r="J15" s="4"/>
      <c r="K15" s="4"/>
      <c r="L15" s="4"/>
      <c r="M15" s="4"/>
      <c r="N15" s="4"/>
      <c r="O15" s="4"/>
      <c r="P15" s="4"/>
      <c r="Q15" s="4"/>
      <c r="R15" s="4"/>
      <c r="S15" s="4"/>
      <c r="T15" s="4"/>
      <c r="U15" s="4"/>
      <c r="V15" s="4"/>
      <c r="W15" s="4"/>
      <c r="X15" s="4"/>
      <c r="Y15" s="4"/>
      <c r="Z15" s="4"/>
      <c r="AA15" s="4"/>
      <c r="AB15" s="4"/>
      <c r="AC15" s="4"/>
      <c r="AD15" s="4"/>
    </row>
    <row r="16" spans="1:30">
      <c r="A16" s="61"/>
      <c r="B16" s="96"/>
      <c r="C16" s="96"/>
      <c r="D16" s="96"/>
      <c r="E16" s="4"/>
      <c r="F16" s="4"/>
      <c r="G16" s="4"/>
      <c r="H16" s="4"/>
      <c r="I16" s="4"/>
      <c r="J16" s="4"/>
      <c r="K16" s="4"/>
      <c r="L16" s="4"/>
      <c r="M16" s="4"/>
      <c r="N16" s="4"/>
      <c r="O16" s="4"/>
      <c r="P16" s="4"/>
      <c r="Q16" s="4"/>
      <c r="R16" s="4"/>
      <c r="S16" s="4"/>
      <c r="T16" s="4"/>
      <c r="U16" s="4"/>
      <c r="V16" s="4"/>
      <c r="W16" s="4"/>
      <c r="X16" s="4"/>
      <c r="Y16" s="4"/>
      <c r="Z16" s="4"/>
      <c r="AA16" s="4"/>
      <c r="AB16" s="4"/>
      <c r="AC16" s="4"/>
      <c r="AD16" s="4"/>
    </row>
    <row r="17" spans="1:30" ht="14.25" customHeight="1">
      <c r="A17" s="61"/>
      <c r="B17" s="96"/>
      <c r="C17" s="96"/>
      <c r="D17" s="96"/>
      <c r="E17" s="4"/>
      <c r="F17" s="4"/>
      <c r="G17" s="4"/>
      <c r="H17" s="4"/>
      <c r="I17" s="4"/>
      <c r="J17" s="4"/>
      <c r="K17" s="4"/>
      <c r="L17" s="4"/>
      <c r="M17" s="4"/>
      <c r="N17" s="4"/>
      <c r="O17" s="4"/>
      <c r="P17" s="4"/>
      <c r="Q17" s="4"/>
      <c r="R17" s="4"/>
      <c r="S17" s="4"/>
      <c r="T17" s="4"/>
      <c r="U17" s="4"/>
      <c r="V17" s="4"/>
      <c r="W17" s="4"/>
      <c r="X17" s="4"/>
      <c r="Y17" s="4"/>
      <c r="Z17" s="4"/>
      <c r="AA17" s="4"/>
      <c r="AB17" s="4"/>
      <c r="AC17" s="4"/>
      <c r="AD17" s="4"/>
    </row>
    <row r="18" spans="1:30" s="17" customFormat="1" ht="15" customHeight="1">
      <c r="A18" s="60"/>
      <c r="B18" s="59"/>
      <c r="C18" s="51"/>
      <c r="D18" s="51"/>
      <c r="E18" s="51"/>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row>
    <row r="19" spans="1:30" s="17" customFormat="1" ht="37.5" customHeight="1">
      <c r="A19" s="60">
        <f>'Antworten und Logik'!I16</f>
        <v>1</v>
      </c>
      <c r="B19" s="97" t="s">
        <v>16</v>
      </c>
      <c r="C19" s="97"/>
      <c r="D19" s="97"/>
      <c r="E19" s="97"/>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row>
    <row r="20" spans="1:30" s="17" customFormat="1" ht="15" customHeight="1">
      <c r="A20" s="60"/>
      <c r="B20" s="62" t="str">
        <f>'Antworten und Logik'!H16</f>
        <v/>
      </c>
      <c r="C20" s="51"/>
      <c r="D20" s="51"/>
      <c r="E20" s="51"/>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row>
    <row r="21" spans="1:30">
      <c r="A21" s="61"/>
      <c r="B21" s="96"/>
      <c r="C21" s="96"/>
      <c r="D21" s="96"/>
      <c r="E21" s="4"/>
      <c r="F21" s="4"/>
      <c r="G21" s="4"/>
      <c r="H21" s="4"/>
      <c r="I21" s="4"/>
      <c r="J21" s="4"/>
      <c r="K21" s="4"/>
      <c r="L21" s="4"/>
      <c r="M21" s="4"/>
      <c r="N21" s="4"/>
      <c r="O21" s="4"/>
      <c r="P21" s="4"/>
      <c r="Q21" s="4"/>
      <c r="R21" s="4"/>
      <c r="S21" s="4"/>
      <c r="T21" s="4"/>
      <c r="U21" s="4"/>
      <c r="V21" s="4"/>
      <c r="W21" s="4"/>
      <c r="X21" s="4"/>
      <c r="Y21" s="4"/>
      <c r="Z21" s="4"/>
      <c r="AA21" s="4"/>
      <c r="AB21" s="4"/>
      <c r="AC21" s="4"/>
      <c r="AD21" s="4"/>
    </row>
    <row r="22" spans="1:30">
      <c r="A22" s="61"/>
      <c r="B22" s="96"/>
      <c r="C22" s="96"/>
      <c r="D22" s="96"/>
      <c r="E22" s="4"/>
      <c r="F22" s="4"/>
      <c r="G22" s="4"/>
      <c r="H22" s="4"/>
      <c r="I22" s="4"/>
      <c r="J22" s="4"/>
      <c r="K22" s="4"/>
      <c r="L22" s="4"/>
      <c r="M22" s="4"/>
      <c r="N22" s="4"/>
      <c r="O22" s="4"/>
      <c r="P22" s="4"/>
      <c r="Q22" s="4"/>
      <c r="R22" s="4"/>
      <c r="S22" s="4"/>
      <c r="T22" s="4"/>
      <c r="U22" s="4"/>
      <c r="V22" s="4"/>
      <c r="W22" s="4"/>
      <c r="X22" s="4"/>
      <c r="Y22" s="4"/>
      <c r="Z22" s="4"/>
      <c r="AA22" s="4"/>
      <c r="AB22" s="4"/>
      <c r="AC22" s="4"/>
      <c r="AD22" s="4"/>
    </row>
    <row r="23" spans="1:30" ht="14.25" customHeight="1">
      <c r="A23" s="61"/>
      <c r="B23" s="96"/>
      <c r="C23" s="96"/>
      <c r="D23" s="96"/>
      <c r="E23" s="4"/>
      <c r="F23" s="4"/>
      <c r="G23" s="4"/>
      <c r="H23" s="4"/>
      <c r="I23" s="4"/>
      <c r="J23" s="4"/>
      <c r="K23" s="4"/>
      <c r="L23" s="4"/>
      <c r="M23" s="4"/>
      <c r="N23" s="4"/>
      <c r="O23" s="4"/>
      <c r="P23" s="4"/>
      <c r="Q23" s="4"/>
      <c r="R23" s="4"/>
      <c r="S23" s="4"/>
      <c r="T23" s="4"/>
      <c r="U23" s="4"/>
      <c r="V23" s="4"/>
      <c r="W23" s="4"/>
      <c r="X23" s="4"/>
      <c r="Y23" s="4"/>
      <c r="Z23" s="4"/>
      <c r="AA23" s="4"/>
      <c r="AB23" s="4"/>
      <c r="AC23" s="4"/>
      <c r="AD23" s="4"/>
    </row>
    <row r="24" spans="1:30" ht="18.75" customHeight="1">
      <c r="A24" s="61"/>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row>
    <row r="25" spans="1:30" s="17" customFormat="1" ht="22.5" customHeight="1">
      <c r="A25" s="60">
        <f>'Antworten und Logik'!I17</f>
        <v>1</v>
      </c>
      <c r="B25" s="97" t="s">
        <v>17</v>
      </c>
      <c r="C25" s="97"/>
      <c r="D25" s="97"/>
      <c r="E25" s="97"/>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row>
    <row r="26" spans="1:30" s="17" customFormat="1" ht="15" customHeight="1">
      <c r="A26" s="60"/>
      <c r="B26" s="62" t="str">
        <f>'Antworten und Logik'!H17</f>
        <v/>
      </c>
      <c r="C26" s="51"/>
      <c r="D26" s="51"/>
      <c r="E26" s="51"/>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row>
    <row r="27" spans="1:30">
      <c r="A27" s="61"/>
      <c r="B27" s="96"/>
      <c r="C27" s="96"/>
      <c r="D27" s="96"/>
      <c r="E27" s="4"/>
      <c r="F27" s="4"/>
      <c r="G27" s="4"/>
      <c r="H27" s="4"/>
      <c r="I27" s="4"/>
      <c r="J27" s="4"/>
      <c r="K27" s="4"/>
      <c r="L27" s="4"/>
      <c r="M27" s="4"/>
      <c r="N27" s="4"/>
      <c r="O27" s="4"/>
      <c r="P27" s="4"/>
      <c r="Q27" s="4"/>
      <c r="R27" s="4"/>
      <c r="S27" s="4"/>
      <c r="T27" s="4"/>
      <c r="U27" s="4"/>
      <c r="V27" s="4"/>
      <c r="W27" s="4"/>
      <c r="X27" s="4"/>
      <c r="Y27" s="4"/>
      <c r="Z27" s="4"/>
      <c r="AA27" s="4"/>
      <c r="AB27" s="4"/>
      <c r="AC27" s="4"/>
      <c r="AD27" s="4"/>
    </row>
    <row r="28" spans="1:30">
      <c r="A28" s="61"/>
      <c r="B28" s="96"/>
      <c r="C28" s="96"/>
      <c r="D28" s="96"/>
      <c r="E28" s="4"/>
      <c r="F28" s="4"/>
      <c r="G28" s="4"/>
      <c r="H28" s="4"/>
      <c r="I28" s="4"/>
      <c r="J28" s="4"/>
      <c r="K28" s="4"/>
      <c r="L28" s="4"/>
      <c r="M28" s="4"/>
      <c r="N28" s="4"/>
      <c r="O28" s="4"/>
      <c r="P28" s="4"/>
      <c r="Q28" s="4"/>
      <c r="R28" s="4"/>
      <c r="S28" s="4"/>
      <c r="T28" s="4"/>
      <c r="U28" s="4"/>
      <c r="V28" s="4"/>
      <c r="W28" s="4"/>
      <c r="X28" s="4"/>
      <c r="Y28" s="4"/>
      <c r="Z28" s="4"/>
      <c r="AA28" s="4"/>
      <c r="AB28" s="4"/>
      <c r="AC28" s="4"/>
      <c r="AD28" s="4"/>
    </row>
    <row r="29" spans="1:30" ht="15" customHeight="1">
      <c r="A29" s="61"/>
      <c r="B29" s="96"/>
      <c r="C29" s="96"/>
      <c r="D29" s="96"/>
      <c r="E29" s="4"/>
      <c r="F29" s="4"/>
      <c r="G29" s="4"/>
      <c r="H29" s="4"/>
      <c r="I29" s="4"/>
      <c r="J29" s="4"/>
      <c r="K29" s="4"/>
      <c r="L29" s="4"/>
      <c r="M29" s="4"/>
      <c r="N29" s="4"/>
      <c r="O29" s="4"/>
      <c r="P29" s="4"/>
      <c r="Q29" s="4"/>
      <c r="R29" s="4"/>
      <c r="S29" s="4"/>
      <c r="T29" s="4"/>
      <c r="U29" s="4"/>
      <c r="V29" s="4"/>
      <c r="W29" s="4"/>
      <c r="X29" s="4"/>
      <c r="Y29" s="4"/>
      <c r="Z29" s="4"/>
      <c r="AA29" s="4"/>
      <c r="AB29" s="4"/>
      <c r="AC29" s="4"/>
      <c r="AD29" s="4"/>
    </row>
    <row r="30" spans="1:30" ht="18.75" customHeight="1">
      <c r="A30" s="61"/>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row>
    <row r="31" spans="1:30" s="17" customFormat="1" ht="37.5" customHeight="1">
      <c r="A31" s="60">
        <f>'Antworten und Logik'!I18</f>
        <v>1</v>
      </c>
      <c r="B31" s="97" t="s">
        <v>18</v>
      </c>
      <c r="C31" s="97"/>
      <c r="D31" s="97"/>
      <c r="E31" s="97"/>
      <c r="F31" s="16"/>
      <c r="G31" s="16"/>
      <c r="H31" s="4"/>
      <c r="I31" s="16"/>
      <c r="J31" s="16"/>
      <c r="K31" s="16"/>
      <c r="L31" s="16"/>
      <c r="M31" s="16"/>
      <c r="N31" s="16"/>
      <c r="O31" s="16"/>
      <c r="P31" s="16"/>
      <c r="Q31" s="16"/>
      <c r="R31" s="16"/>
      <c r="S31" s="16"/>
      <c r="T31" s="16"/>
      <c r="U31" s="16"/>
      <c r="V31" s="16"/>
      <c r="W31" s="16"/>
      <c r="X31" s="16"/>
      <c r="Y31" s="16"/>
      <c r="Z31" s="16"/>
      <c r="AA31" s="16"/>
      <c r="AB31" s="16"/>
      <c r="AC31" s="16"/>
      <c r="AD31" s="16"/>
    </row>
    <row r="32" spans="1:30" s="17" customFormat="1" ht="15" customHeight="1">
      <c r="A32" s="60"/>
      <c r="B32" s="62" t="str">
        <f>'Antworten und Logik'!H18</f>
        <v/>
      </c>
      <c r="C32" s="51"/>
      <c r="D32" s="51"/>
      <c r="E32" s="51"/>
      <c r="F32" s="16"/>
      <c r="G32" s="16"/>
      <c r="H32" s="4"/>
      <c r="I32" s="16"/>
      <c r="J32" s="16"/>
      <c r="K32" s="16"/>
      <c r="L32" s="16"/>
      <c r="M32" s="16"/>
      <c r="N32" s="16"/>
      <c r="O32" s="16"/>
      <c r="P32" s="16"/>
      <c r="Q32" s="16"/>
      <c r="R32" s="16"/>
      <c r="S32" s="16"/>
      <c r="T32" s="16"/>
      <c r="U32" s="16"/>
      <c r="V32" s="16"/>
      <c r="W32" s="16"/>
      <c r="X32" s="16"/>
      <c r="Y32" s="16"/>
      <c r="Z32" s="16"/>
      <c r="AA32" s="16"/>
      <c r="AB32" s="16"/>
      <c r="AC32" s="16"/>
      <c r="AD32" s="16"/>
    </row>
    <row r="33" spans="1:30">
      <c r="A33" s="61"/>
      <c r="B33" s="96"/>
      <c r="C33" s="96"/>
      <c r="D33" s="96"/>
      <c r="E33" s="4"/>
      <c r="F33" s="4"/>
      <c r="G33" s="4"/>
      <c r="H33" s="4"/>
      <c r="I33" s="4"/>
      <c r="J33" s="4"/>
      <c r="K33" s="4"/>
      <c r="L33" s="4"/>
      <c r="M33" s="4"/>
      <c r="N33" s="4"/>
      <c r="O33" s="4"/>
      <c r="P33" s="4"/>
      <c r="Q33" s="4"/>
      <c r="R33" s="4"/>
      <c r="S33" s="4"/>
      <c r="T33" s="4"/>
      <c r="U33" s="4"/>
      <c r="V33" s="4"/>
      <c r="W33" s="4"/>
      <c r="X33" s="4"/>
      <c r="Y33" s="4"/>
      <c r="Z33" s="4"/>
      <c r="AA33" s="4"/>
      <c r="AB33" s="4"/>
      <c r="AC33" s="4"/>
      <c r="AD33" s="4"/>
    </row>
    <row r="34" spans="1:30">
      <c r="A34" s="61"/>
      <c r="B34" s="96"/>
      <c r="C34" s="96"/>
      <c r="D34" s="96"/>
      <c r="E34" s="4"/>
      <c r="F34" s="4"/>
      <c r="G34" s="4"/>
      <c r="H34" s="4"/>
      <c r="I34" s="4"/>
      <c r="J34" s="4"/>
      <c r="K34" s="4"/>
      <c r="L34" s="4"/>
      <c r="M34" s="4"/>
      <c r="N34" s="4"/>
      <c r="O34" s="4"/>
      <c r="P34" s="4"/>
      <c r="Q34" s="4"/>
      <c r="R34" s="4"/>
      <c r="S34" s="4"/>
      <c r="T34" s="4"/>
      <c r="U34" s="4"/>
      <c r="V34" s="4"/>
      <c r="W34" s="4"/>
      <c r="X34" s="4"/>
      <c r="Y34" s="4"/>
      <c r="Z34" s="4"/>
      <c r="AA34" s="4"/>
      <c r="AB34" s="4"/>
      <c r="AC34" s="4"/>
      <c r="AD34" s="4"/>
    </row>
    <row r="35" spans="1:30" ht="14.25" customHeight="1">
      <c r="A35" s="61"/>
      <c r="B35" s="96"/>
      <c r="C35" s="96"/>
      <c r="D35" s="96"/>
      <c r="E35" s="4"/>
      <c r="F35" s="4"/>
      <c r="G35" s="4"/>
      <c r="H35" s="4"/>
      <c r="I35" s="4"/>
      <c r="J35" s="4"/>
      <c r="K35" s="4"/>
      <c r="L35" s="4"/>
      <c r="M35" s="4"/>
      <c r="N35" s="4"/>
      <c r="O35" s="4"/>
      <c r="P35" s="4"/>
      <c r="Q35" s="4"/>
      <c r="R35" s="4"/>
      <c r="S35" s="4"/>
      <c r="T35" s="4"/>
      <c r="U35" s="4"/>
      <c r="V35" s="4"/>
      <c r="W35" s="4"/>
      <c r="X35" s="4"/>
      <c r="Y35" s="4"/>
      <c r="Z35" s="4"/>
      <c r="AA35" s="4"/>
      <c r="AB35" s="4"/>
      <c r="AC35" s="4"/>
      <c r="AD35" s="4"/>
    </row>
    <row r="36" spans="1:30" ht="18.75" customHeight="1">
      <c r="A36" s="61"/>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row>
    <row r="37" spans="1:30" s="17" customFormat="1" ht="38.15" customHeight="1">
      <c r="A37" s="60">
        <f>'Antworten und Logik'!I19</f>
        <v>1</v>
      </c>
      <c r="B37" s="97" t="s">
        <v>19</v>
      </c>
      <c r="C37" s="97"/>
      <c r="D37" s="97"/>
      <c r="E37" s="97"/>
      <c r="F37" s="63"/>
      <c r="G37" s="4"/>
      <c r="H37" s="4"/>
      <c r="I37" s="16"/>
      <c r="J37" s="16"/>
      <c r="K37" s="16"/>
      <c r="L37" s="16"/>
      <c r="M37" s="16"/>
      <c r="N37" s="16"/>
      <c r="O37" s="16"/>
      <c r="P37" s="16"/>
      <c r="Q37" s="16"/>
      <c r="R37" s="16"/>
      <c r="S37" s="16"/>
      <c r="T37" s="16"/>
      <c r="U37" s="16"/>
      <c r="V37" s="16"/>
      <c r="W37" s="16"/>
      <c r="X37" s="16"/>
      <c r="Y37" s="16"/>
      <c r="Z37" s="16"/>
      <c r="AA37" s="16"/>
      <c r="AB37" s="16"/>
      <c r="AC37" s="16"/>
      <c r="AD37" s="16"/>
    </row>
    <row r="38" spans="1:30" s="17" customFormat="1" ht="15" customHeight="1">
      <c r="A38" s="60"/>
      <c r="B38" s="62" t="str">
        <f>'Antworten und Logik'!H19</f>
        <v/>
      </c>
      <c r="C38" s="51"/>
      <c r="D38" s="51"/>
      <c r="E38" s="51"/>
      <c r="F38" s="16"/>
      <c r="G38" s="16"/>
      <c r="H38" s="4"/>
      <c r="I38" s="16"/>
      <c r="J38" s="16"/>
      <c r="K38" s="16"/>
      <c r="L38" s="16"/>
      <c r="M38" s="16"/>
      <c r="N38" s="16"/>
      <c r="O38" s="16"/>
      <c r="P38" s="16"/>
      <c r="Q38" s="16"/>
      <c r="R38" s="16"/>
      <c r="S38" s="16"/>
      <c r="T38" s="16"/>
      <c r="U38" s="16"/>
      <c r="V38" s="16"/>
      <c r="W38" s="16"/>
      <c r="X38" s="16"/>
      <c r="Y38" s="16"/>
      <c r="Z38" s="16"/>
      <c r="AA38" s="16"/>
      <c r="AB38" s="16"/>
      <c r="AC38" s="16"/>
      <c r="AD38" s="16"/>
    </row>
    <row r="39" spans="1:30">
      <c r="A39" s="61"/>
      <c r="B39" s="96"/>
      <c r="C39" s="96"/>
      <c r="D39" s="96"/>
      <c r="E39" s="4"/>
      <c r="F39" s="4"/>
      <c r="G39" s="4"/>
      <c r="H39" s="4"/>
      <c r="I39" s="4"/>
      <c r="J39" s="4"/>
      <c r="K39" s="4"/>
      <c r="L39" s="4"/>
      <c r="M39" s="4"/>
      <c r="N39" s="4"/>
      <c r="O39" s="4"/>
      <c r="P39" s="4"/>
      <c r="Q39" s="4"/>
      <c r="R39" s="4"/>
      <c r="S39" s="4"/>
      <c r="T39" s="4"/>
      <c r="U39" s="4"/>
      <c r="V39" s="4"/>
      <c r="W39" s="4"/>
      <c r="X39" s="4"/>
      <c r="Y39" s="4"/>
      <c r="Z39" s="4"/>
      <c r="AA39" s="4"/>
      <c r="AB39" s="4"/>
      <c r="AC39" s="4"/>
      <c r="AD39" s="4"/>
    </row>
    <row r="40" spans="1:30">
      <c r="A40" s="61"/>
      <c r="B40" s="96"/>
      <c r="C40" s="96"/>
      <c r="D40" s="96"/>
      <c r="E40" s="4"/>
      <c r="F40" s="4"/>
      <c r="G40" s="4"/>
      <c r="H40" s="4"/>
      <c r="I40" s="4"/>
      <c r="J40" s="4"/>
      <c r="K40" s="4"/>
      <c r="L40" s="4"/>
      <c r="M40" s="4"/>
      <c r="N40" s="4"/>
      <c r="O40" s="4"/>
      <c r="P40" s="4"/>
      <c r="Q40" s="4"/>
      <c r="R40" s="4"/>
      <c r="S40" s="4"/>
      <c r="T40" s="4"/>
      <c r="U40" s="4"/>
      <c r="V40" s="4"/>
      <c r="W40" s="4"/>
      <c r="X40" s="4"/>
      <c r="Y40" s="4"/>
      <c r="Z40" s="4"/>
      <c r="AA40" s="4"/>
      <c r="AB40" s="4"/>
      <c r="AC40" s="4"/>
      <c r="AD40" s="4"/>
    </row>
    <row r="41" spans="1:30" ht="15" customHeight="1">
      <c r="A41" s="61"/>
      <c r="B41" s="96"/>
      <c r="C41" s="96"/>
      <c r="D41" s="96"/>
      <c r="E41" s="4"/>
      <c r="F41" s="4"/>
      <c r="G41" s="4"/>
      <c r="H41" s="4"/>
      <c r="I41" s="4"/>
      <c r="J41" s="4"/>
      <c r="K41" s="4"/>
      <c r="L41" s="4"/>
      <c r="M41" s="4"/>
      <c r="N41" s="4"/>
      <c r="O41" s="4"/>
      <c r="P41" s="4"/>
      <c r="Q41" s="4"/>
      <c r="R41" s="4"/>
      <c r="S41" s="4"/>
      <c r="T41" s="4"/>
      <c r="U41" s="4"/>
      <c r="V41" s="4"/>
      <c r="W41" s="4"/>
      <c r="X41" s="4"/>
      <c r="Y41" s="4"/>
      <c r="Z41" s="4"/>
      <c r="AA41" s="4"/>
      <c r="AB41" s="4"/>
      <c r="AC41" s="4"/>
      <c r="AD41" s="4"/>
    </row>
    <row r="42" spans="1:30" ht="18.75" customHeight="1">
      <c r="A42" s="61"/>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row>
    <row r="43" spans="1:30" s="17" customFormat="1" ht="38.15" customHeight="1">
      <c r="A43" s="60">
        <f>'Antworten und Logik'!I20</f>
        <v>1</v>
      </c>
      <c r="B43" s="97" t="s">
        <v>20</v>
      </c>
      <c r="C43" s="97"/>
      <c r="D43" s="97"/>
      <c r="E43" s="97"/>
      <c r="F43" s="16"/>
      <c r="G43" s="16"/>
      <c r="H43" s="4"/>
      <c r="I43" s="16"/>
      <c r="J43" s="16"/>
      <c r="K43" s="16"/>
      <c r="L43" s="4"/>
      <c r="M43" s="4"/>
      <c r="N43" s="4"/>
      <c r="O43" s="4"/>
      <c r="P43" s="4"/>
      <c r="Q43" s="4"/>
      <c r="R43" s="4"/>
      <c r="S43" s="4"/>
      <c r="T43" s="4"/>
      <c r="U43" s="16"/>
      <c r="V43" s="16"/>
      <c r="W43" s="16"/>
      <c r="X43" s="16"/>
      <c r="Y43" s="16"/>
      <c r="Z43" s="16"/>
      <c r="AA43" s="16"/>
      <c r="AB43" s="16"/>
      <c r="AC43" s="16"/>
      <c r="AD43" s="16"/>
    </row>
    <row r="44" spans="1:30" s="17" customFormat="1" ht="15" customHeight="1">
      <c r="A44" s="60"/>
      <c r="B44" s="62" t="str">
        <f>'Antworten und Logik'!H20</f>
        <v/>
      </c>
      <c r="C44" s="51"/>
      <c r="D44" s="51"/>
      <c r="E44" s="51"/>
      <c r="F44" s="16"/>
      <c r="G44" s="16"/>
      <c r="H44" s="4"/>
      <c r="I44" s="16"/>
      <c r="J44" s="16"/>
      <c r="K44" s="16"/>
      <c r="L44" s="4"/>
      <c r="M44" s="4"/>
      <c r="N44" s="4"/>
      <c r="O44" s="4"/>
      <c r="P44" s="4"/>
      <c r="Q44" s="4"/>
      <c r="R44" s="4"/>
      <c r="S44" s="4"/>
      <c r="T44" s="4"/>
      <c r="U44" s="16"/>
      <c r="V44" s="16"/>
      <c r="W44" s="16"/>
      <c r="X44" s="16"/>
      <c r="Y44" s="16"/>
      <c r="Z44" s="16"/>
      <c r="AA44" s="16"/>
      <c r="AB44" s="16"/>
      <c r="AC44" s="16"/>
      <c r="AD44" s="16"/>
    </row>
    <row r="45" spans="1:30">
      <c r="A45" s="61"/>
      <c r="B45" s="96"/>
      <c r="C45" s="96"/>
      <c r="D45" s="96"/>
      <c r="E45" s="4"/>
      <c r="F45" s="4"/>
      <c r="G45" s="4"/>
      <c r="H45" s="4"/>
      <c r="I45" s="4"/>
      <c r="J45" s="4"/>
      <c r="K45" s="4"/>
      <c r="L45" s="4"/>
      <c r="M45" s="4"/>
      <c r="N45" s="4"/>
      <c r="O45" s="4"/>
      <c r="P45" s="4"/>
      <c r="Q45" s="4"/>
      <c r="R45" s="4"/>
      <c r="S45" s="4"/>
      <c r="T45" s="4"/>
      <c r="U45" s="4"/>
      <c r="V45" s="4"/>
      <c r="W45" s="4"/>
      <c r="X45" s="4"/>
      <c r="Y45" s="4"/>
      <c r="Z45" s="4"/>
      <c r="AA45" s="4"/>
      <c r="AB45" s="4"/>
      <c r="AC45" s="4"/>
      <c r="AD45" s="4"/>
    </row>
    <row r="46" spans="1:30">
      <c r="A46" s="61"/>
      <c r="B46" s="96"/>
      <c r="C46" s="96"/>
      <c r="D46" s="96"/>
      <c r="E46" s="4"/>
      <c r="F46" s="4"/>
      <c r="G46" s="4"/>
      <c r="H46" s="4"/>
      <c r="I46" s="4"/>
      <c r="J46" s="4"/>
      <c r="K46" s="4"/>
      <c r="L46" s="4"/>
      <c r="M46" s="4"/>
      <c r="N46" s="4"/>
      <c r="O46" s="4"/>
      <c r="P46" s="4"/>
      <c r="Q46" s="4"/>
      <c r="R46" s="4"/>
      <c r="S46" s="4"/>
      <c r="T46" s="4"/>
      <c r="U46" s="4"/>
      <c r="V46" s="4"/>
      <c r="W46" s="4"/>
      <c r="X46" s="4"/>
      <c r="Y46" s="4"/>
      <c r="Z46" s="4"/>
      <c r="AA46" s="4"/>
      <c r="AB46" s="4"/>
      <c r="AC46" s="4"/>
      <c r="AD46" s="4"/>
    </row>
    <row r="47" spans="1:30" ht="14.25" customHeight="1">
      <c r="A47" s="61"/>
      <c r="B47" s="96"/>
      <c r="C47" s="96"/>
      <c r="D47" s="96"/>
      <c r="E47" s="4"/>
      <c r="F47" s="4"/>
      <c r="G47" s="4"/>
      <c r="H47" s="4"/>
      <c r="I47" s="4"/>
      <c r="J47" s="4"/>
      <c r="K47" s="4"/>
      <c r="L47" s="4"/>
      <c r="M47" s="4"/>
      <c r="N47" s="4"/>
      <c r="O47" s="4"/>
      <c r="P47" s="4"/>
      <c r="Q47" s="4"/>
      <c r="R47" s="4"/>
      <c r="S47" s="4"/>
      <c r="T47" s="4"/>
      <c r="U47" s="4"/>
      <c r="V47" s="4"/>
      <c r="W47" s="4"/>
      <c r="X47" s="4"/>
      <c r="Y47" s="4"/>
      <c r="Z47" s="4"/>
      <c r="AA47" s="4"/>
      <c r="AB47" s="4"/>
      <c r="AC47" s="4"/>
      <c r="AD47" s="4"/>
    </row>
    <row r="48" spans="1:30" ht="18.75" customHeight="1">
      <c r="A48" s="61"/>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row>
    <row r="49" spans="1:30" s="17" customFormat="1" ht="39.75" customHeight="1">
      <c r="A49" s="60">
        <f>'Antworten und Logik'!I21</f>
        <v>1</v>
      </c>
      <c r="B49" s="97" t="s">
        <v>21</v>
      </c>
      <c r="C49" s="97"/>
      <c r="D49" s="97"/>
      <c r="E49" s="97"/>
      <c r="F49" s="16"/>
      <c r="G49" s="16"/>
      <c r="H49" s="4"/>
      <c r="I49" s="16"/>
      <c r="J49" s="16"/>
      <c r="K49" s="16"/>
      <c r="L49" s="4"/>
      <c r="M49" s="4"/>
      <c r="N49" s="4"/>
      <c r="O49" s="4"/>
      <c r="P49" s="4"/>
      <c r="Q49" s="4"/>
      <c r="R49" s="4"/>
      <c r="S49" s="4"/>
      <c r="T49" s="4"/>
      <c r="U49" s="16"/>
      <c r="V49" s="16"/>
      <c r="W49" s="16"/>
      <c r="X49" s="16"/>
      <c r="Y49" s="16"/>
      <c r="Z49" s="16"/>
      <c r="AA49" s="16"/>
      <c r="AB49" s="16"/>
      <c r="AC49" s="16"/>
      <c r="AD49" s="16"/>
    </row>
    <row r="50" spans="1:30" s="17" customFormat="1" ht="15" customHeight="1">
      <c r="A50" s="60"/>
      <c r="B50" s="62" t="str">
        <f>'Antworten und Logik'!H21</f>
        <v/>
      </c>
      <c r="C50" s="51"/>
      <c r="D50" s="51"/>
      <c r="E50" s="51"/>
      <c r="F50" s="16"/>
      <c r="G50" s="16"/>
      <c r="H50" s="4"/>
      <c r="I50" s="16"/>
      <c r="J50" s="16"/>
      <c r="K50" s="16"/>
      <c r="L50" s="4"/>
      <c r="M50" s="4"/>
      <c r="N50" s="4"/>
      <c r="O50" s="4"/>
      <c r="P50" s="4"/>
      <c r="Q50" s="4"/>
      <c r="R50" s="4"/>
      <c r="S50" s="4"/>
      <c r="T50" s="4"/>
      <c r="U50" s="16"/>
      <c r="V50" s="16"/>
      <c r="W50" s="16"/>
      <c r="X50" s="16"/>
      <c r="Y50" s="16"/>
      <c r="Z50" s="16"/>
      <c r="AA50" s="16"/>
      <c r="AB50" s="16"/>
      <c r="AC50" s="16"/>
      <c r="AD50" s="16"/>
    </row>
    <row r="51" spans="1:30">
      <c r="A51" s="61"/>
      <c r="B51" s="96"/>
      <c r="C51" s="96"/>
      <c r="D51" s="96"/>
      <c r="E51" s="4"/>
      <c r="F51" s="4"/>
      <c r="G51" s="4"/>
      <c r="H51" s="4"/>
      <c r="I51" s="4"/>
      <c r="J51" s="4"/>
      <c r="K51" s="4"/>
      <c r="L51" s="4"/>
      <c r="M51" s="4"/>
      <c r="N51" s="4"/>
      <c r="O51" s="4"/>
      <c r="P51" s="4"/>
      <c r="Q51" s="4"/>
      <c r="R51" s="4"/>
      <c r="S51" s="4"/>
      <c r="T51" s="4"/>
      <c r="U51" s="4"/>
      <c r="V51" s="4"/>
      <c r="W51" s="4"/>
      <c r="X51" s="4"/>
      <c r="Y51" s="4"/>
      <c r="Z51" s="4"/>
      <c r="AA51" s="4"/>
      <c r="AB51" s="4"/>
      <c r="AC51" s="4"/>
      <c r="AD51" s="4"/>
    </row>
    <row r="52" spans="1:30">
      <c r="A52" s="61"/>
      <c r="B52" s="96"/>
      <c r="C52" s="96"/>
      <c r="D52" s="96"/>
      <c r="E52" s="4"/>
      <c r="F52" s="4"/>
      <c r="G52" s="4"/>
      <c r="H52" s="4"/>
      <c r="I52" s="4"/>
      <c r="J52" s="4"/>
      <c r="K52" s="4"/>
      <c r="L52" s="4"/>
      <c r="M52" s="4"/>
      <c r="N52" s="4"/>
      <c r="O52" s="4"/>
      <c r="P52" s="4"/>
      <c r="Q52" s="4"/>
      <c r="R52" s="4"/>
      <c r="S52" s="4"/>
      <c r="T52" s="4"/>
      <c r="U52" s="4"/>
      <c r="V52" s="4"/>
      <c r="W52" s="4"/>
      <c r="X52" s="4"/>
      <c r="Y52" s="4"/>
      <c r="Z52" s="4"/>
      <c r="AA52" s="4"/>
      <c r="AB52" s="4"/>
      <c r="AC52" s="4"/>
      <c r="AD52" s="4"/>
    </row>
    <row r="53" spans="1:30" ht="14.25" customHeight="1">
      <c r="A53" s="61"/>
      <c r="B53" s="96"/>
      <c r="C53" s="96"/>
      <c r="D53" s="96"/>
      <c r="E53" s="4"/>
      <c r="F53" s="4"/>
      <c r="G53" s="4"/>
      <c r="H53" s="4"/>
      <c r="I53" s="4"/>
      <c r="J53" s="4"/>
      <c r="K53" s="4"/>
      <c r="L53" s="4"/>
      <c r="M53" s="4"/>
      <c r="N53" s="4"/>
      <c r="O53" s="4"/>
      <c r="P53" s="4"/>
      <c r="Q53" s="4"/>
      <c r="R53" s="4"/>
      <c r="S53" s="4"/>
      <c r="T53" s="4"/>
      <c r="U53" s="4"/>
      <c r="V53" s="4"/>
      <c r="W53" s="4"/>
      <c r="X53" s="4"/>
      <c r="Y53" s="4"/>
      <c r="Z53" s="4"/>
      <c r="AA53" s="4"/>
      <c r="AB53" s="4"/>
      <c r="AC53" s="4"/>
      <c r="AD53" s="4"/>
    </row>
    <row r="54" spans="1:30" ht="18.75" customHeight="1">
      <c r="A54" s="61"/>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row>
    <row r="55" spans="1:30" ht="38.15" customHeight="1">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row>
    <row r="56" spans="1:30">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row>
    <row r="57" spans="1:30">
      <c r="A57" s="4"/>
      <c r="B57" s="96" t="s">
        <v>22</v>
      </c>
      <c r="C57" s="96"/>
      <c r="D57" s="96"/>
      <c r="E57" s="96"/>
      <c r="F57" s="4"/>
      <c r="G57" s="4"/>
      <c r="H57" s="4"/>
      <c r="I57" s="4"/>
      <c r="J57" s="4"/>
      <c r="K57" s="4"/>
      <c r="L57" s="4"/>
      <c r="M57" s="4"/>
      <c r="N57" s="4"/>
      <c r="O57" s="4"/>
      <c r="P57" s="4"/>
      <c r="Q57" s="4"/>
      <c r="R57" s="4"/>
      <c r="S57" s="4"/>
      <c r="T57" s="4"/>
      <c r="U57" s="4"/>
      <c r="V57" s="4"/>
      <c r="W57" s="4"/>
      <c r="X57" s="4"/>
      <c r="Y57" s="4"/>
      <c r="Z57" s="4"/>
      <c r="AA57" s="4"/>
      <c r="AB57" s="4"/>
      <c r="AC57" s="4"/>
      <c r="AD57" s="4"/>
    </row>
    <row r="58" spans="1:30">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row>
    <row r="59" spans="1:30">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row>
    <row r="60" spans="1:30">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row>
    <row r="61" spans="1:30">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row>
    <row r="62" spans="1:30">
      <c r="A62" s="4"/>
      <c r="B62" s="4"/>
      <c r="C62" s="4"/>
      <c r="D62" s="12"/>
      <c r="E62" s="4"/>
      <c r="F62" s="4"/>
      <c r="G62" s="4"/>
      <c r="H62" s="4"/>
      <c r="I62" s="4"/>
      <c r="J62" s="4"/>
      <c r="K62" s="4"/>
      <c r="L62" s="4"/>
      <c r="M62" s="4"/>
      <c r="N62" s="4"/>
      <c r="O62" s="4"/>
      <c r="P62" s="4"/>
      <c r="Q62" s="4"/>
      <c r="R62" s="4"/>
      <c r="S62" s="4"/>
      <c r="T62" s="4"/>
      <c r="U62" s="4"/>
      <c r="V62" s="4"/>
      <c r="W62" s="4"/>
      <c r="X62" s="4"/>
      <c r="Y62" s="4"/>
      <c r="Z62" s="4"/>
      <c r="AA62" s="4"/>
      <c r="AB62" s="4"/>
      <c r="AC62" s="4"/>
      <c r="AD62" s="4"/>
    </row>
    <row r="63" spans="1:30">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row>
    <row r="64" spans="1:30">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row>
    <row r="65" spans="1:30">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row>
    <row r="66" spans="1:30">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row>
    <row r="67" spans="1:30">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row>
    <row r="68" spans="1:30">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row>
    <row r="69" spans="1:30">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row>
    <row r="70" spans="1:30">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row>
    <row r="71" spans="1:30">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row>
    <row r="72" spans="1:30">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row>
    <row r="73" spans="1:30">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row>
    <row r="74" spans="1:30">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row>
    <row r="75" spans="1:30">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row>
    <row r="76" spans="1:30">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row>
    <row r="77" spans="1:30">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row>
    <row r="78" spans="1:30">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row>
    <row r="79" spans="1:30">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row>
    <row r="80" spans="1:30">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row>
    <row r="81" spans="1:30">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row>
    <row r="82" spans="1:30">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row>
    <row r="83" spans="1:30">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row>
    <row r="84" spans="1:30">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row>
    <row r="85" spans="1:30">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row>
    <row r="86" spans="1:30">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row>
    <row r="87" spans="1:30">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row>
    <row r="88" spans="1:30">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row>
    <row r="89" spans="1:30">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row>
    <row r="90" spans="1:30">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row>
    <row r="91" spans="1:30">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row>
    <row r="92" spans="1:30">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row>
    <row r="93" spans="1:30">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row>
    <row r="94" spans="1:30">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row>
    <row r="95" spans="1:30">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row>
    <row r="96" spans="1:30">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row>
    <row r="97" spans="1:30">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row>
    <row r="98" spans="1:30">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row>
    <row r="99" spans="1:30">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row>
    <row r="100" spans="1:30">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row>
    <row r="101" spans="1:30">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row>
    <row r="102" spans="1:30">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row>
    <row r="103" spans="1:30">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row>
    <row r="104" spans="1:30">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row>
    <row r="105" spans="1:30">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row>
    <row r="106" spans="1:30">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row>
    <row r="107" spans="1:30">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row>
    <row r="108" spans="1:30">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row>
    <row r="109" spans="1:30">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row>
    <row r="110" spans="1:30">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row>
    <row r="111" spans="1:30">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row>
    <row r="112" spans="1:30">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row>
    <row r="113" spans="1:30">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row>
    <row r="114" spans="1:30">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row>
    <row r="115" spans="1:30">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row>
    <row r="116" spans="1:30">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row>
    <row r="117" spans="1:30">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row>
    <row r="118" spans="1:30">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row>
    <row r="119" spans="1:30">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row>
    <row r="120" spans="1:30">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row>
    <row r="121" spans="1:30">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row>
    <row r="122" spans="1:30">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row>
    <row r="123" spans="1:30">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row>
    <row r="124" spans="1:30">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row>
    <row r="125" spans="1:30">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row>
    <row r="126" spans="1:30">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row>
    <row r="127" spans="1:30">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row>
    <row r="128" spans="1:30">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row>
    <row r="129" spans="1:30">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row>
    <row r="130" spans="1:30">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row>
    <row r="131" spans="1:30">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row>
    <row r="132" spans="1:30">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row>
    <row r="133" spans="1:30">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row>
    <row r="134" spans="1:30">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row>
    <row r="135" spans="1:30">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row>
    <row r="136" spans="1:30">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row>
    <row r="137" spans="1:30">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row>
    <row r="138" spans="1:30">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row>
    <row r="139" spans="1:30">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row>
    <row r="140" spans="1:30">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row>
    <row r="141" spans="1:30">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row>
    <row r="142" spans="1:30">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row>
    <row r="143" spans="1:30">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row>
    <row r="144" spans="1:30">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row>
    <row r="145" spans="1:30">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row>
    <row r="146" spans="1:30">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row>
    <row r="147" spans="1:30">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row>
    <row r="148" spans="1:30">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row>
    <row r="149" spans="1:30">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row>
    <row r="150" spans="1:30">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row>
    <row r="151" spans="1:30">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row>
    <row r="152" spans="1:30">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row>
    <row r="153" spans="1:30">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row>
    <row r="154" spans="1:30">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row>
    <row r="155" spans="1:30">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row>
    <row r="156" spans="1:30">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row>
    <row r="157" spans="1:30">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row>
    <row r="158" spans="1:30">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row>
    <row r="159" spans="1:30">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row>
  </sheetData>
  <sheetProtection algorithmName="SHA-512" hashValue="taK6tFiddPQeAz5xd6tlXvyWZeIVz/3qZb7mM9x1xQ4N63nl6p5tc2iXqzMpD3MRysj5Z+owVx+CVwOhAXwR3w==" saltValue="MA2zsOKmFGQsppIsSZupYQ==" spinCount="100000" sheet="1" formatCells="0" formatColumns="0" formatRows="0" insertColumns="0" insertRows="0" insertHyperlinks="0" deleteColumns="0" deleteRows="0" sort="0" autoFilter="0" pivotTables="0"/>
  <mergeCells count="17">
    <mergeCell ref="B39:D41"/>
    <mergeCell ref="B37:E37"/>
    <mergeCell ref="B9:D11"/>
    <mergeCell ref="B15:D17"/>
    <mergeCell ref="B21:D23"/>
    <mergeCell ref="B27:D29"/>
    <mergeCell ref="B33:D35"/>
    <mergeCell ref="B8:E8"/>
    <mergeCell ref="B13:E13"/>
    <mergeCell ref="B19:E19"/>
    <mergeCell ref="B25:E25"/>
    <mergeCell ref="B31:E31"/>
    <mergeCell ref="B45:D47"/>
    <mergeCell ref="B49:E49"/>
    <mergeCell ref="B51:D53"/>
    <mergeCell ref="B57:E57"/>
    <mergeCell ref="B43:E43"/>
  </mergeCells>
  <conditionalFormatting sqref="A35">
    <cfRule type="expression" dxfId="177" priority="11">
      <formula>$G$13:$G$18=0</formula>
    </cfRule>
  </conditionalFormatting>
  <conditionalFormatting sqref="A41">
    <cfRule type="expression" dxfId="176" priority="10">
      <formula>$G$13:$G$18=0</formula>
    </cfRule>
  </conditionalFormatting>
  <conditionalFormatting sqref="A47 A53">
    <cfRule type="expression" dxfId="175" priority="9">
      <formula>$G$13:$G$18=0</formula>
    </cfRule>
  </conditionalFormatting>
  <conditionalFormatting sqref="A15:B15 E15:G17 A16:A17 A23 E23:G23 A29 E29:G29 E35:G35 E41:G41 E47:G47 E53:G53">
    <cfRule type="expression" dxfId="174" priority="12">
      <formula>$G$13:$G$18=0</formula>
    </cfRule>
  </conditionalFormatting>
  <conditionalFormatting sqref="B8:E8">
    <cfRule type="expression" dxfId="173" priority="8">
      <formula>$A8=1</formula>
    </cfRule>
  </conditionalFormatting>
  <conditionalFormatting sqref="B13:E13">
    <cfRule type="expression" dxfId="172" priority="7">
      <formula>$A13=1</formula>
    </cfRule>
  </conditionalFormatting>
  <conditionalFormatting sqref="B19:E19">
    <cfRule type="expression" dxfId="171" priority="6">
      <formula>$A19=1</formula>
    </cfRule>
  </conditionalFormatting>
  <conditionalFormatting sqref="B25:E25">
    <cfRule type="expression" dxfId="170" priority="5">
      <formula>$A25=1</formula>
    </cfRule>
  </conditionalFormatting>
  <conditionalFormatting sqref="B31:E31">
    <cfRule type="expression" dxfId="169" priority="4">
      <formula>$A31=1</formula>
    </cfRule>
  </conditionalFormatting>
  <conditionalFormatting sqref="B37:E37">
    <cfRule type="expression" dxfId="168" priority="3">
      <formula>$A37=1</formula>
    </cfRule>
  </conditionalFormatting>
  <conditionalFormatting sqref="B43:E43">
    <cfRule type="expression" dxfId="167" priority="2">
      <formula>$A43=1</formula>
    </cfRule>
  </conditionalFormatting>
  <conditionalFormatting sqref="B49:E49">
    <cfRule type="expression" dxfId="166" priority="1">
      <formula>$A49=1</formula>
    </cfRule>
  </conditionalFormatting>
  <conditionalFormatting sqref="E11:G11">
    <cfRule type="expression" dxfId="165" priority="13">
      <formula>$G$13:$G$18=0</formula>
    </cfRule>
  </conditionalFormatting>
  <pageMargins left="0.25" right="0.25" top="0.75" bottom="0.75" header="0.3" footer="0.3"/>
  <pageSetup paperSize="9" orientation="portrait" horizontalDpi="300"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Group Box 1">
              <controlPr defaultSize="0" autoFill="0" autoPict="0">
                <anchor moveWithCells="1">
                  <from>
                    <xdr:col>1</xdr:col>
                    <xdr:colOff>57150</xdr:colOff>
                    <xdr:row>8</xdr:row>
                    <xdr:rowOff>88900</xdr:rowOff>
                  </from>
                  <to>
                    <xdr:col>3</xdr:col>
                    <xdr:colOff>831850</xdr:colOff>
                    <xdr:row>11</xdr:row>
                    <xdr:rowOff>76200</xdr:rowOff>
                  </to>
                </anchor>
              </controlPr>
            </control>
          </mc:Choice>
        </mc:AlternateContent>
        <mc:AlternateContent xmlns:mc="http://schemas.openxmlformats.org/markup-compatibility/2006">
          <mc:Choice Requires="x14">
            <control shapeId="7170" r:id="rId5" name="Option Button 2">
              <controlPr defaultSize="0" autoFill="0" autoLine="0" autoPict="0">
                <anchor moveWithCells="1">
                  <from>
                    <xdr:col>1</xdr:col>
                    <xdr:colOff>215900</xdr:colOff>
                    <xdr:row>9</xdr:row>
                    <xdr:rowOff>44450</xdr:rowOff>
                  </from>
                  <to>
                    <xdr:col>3</xdr:col>
                    <xdr:colOff>76200</xdr:colOff>
                    <xdr:row>10</xdr:row>
                    <xdr:rowOff>107950</xdr:rowOff>
                  </to>
                </anchor>
              </controlPr>
            </control>
          </mc:Choice>
        </mc:AlternateContent>
        <mc:AlternateContent xmlns:mc="http://schemas.openxmlformats.org/markup-compatibility/2006">
          <mc:Choice Requires="x14">
            <control shapeId="7171" r:id="rId6" name="Option Button 3">
              <controlPr defaultSize="0" autoFill="0" autoLine="0" autoPict="0">
                <anchor moveWithCells="1">
                  <from>
                    <xdr:col>3</xdr:col>
                    <xdr:colOff>209550</xdr:colOff>
                    <xdr:row>9</xdr:row>
                    <xdr:rowOff>57150</xdr:rowOff>
                  </from>
                  <to>
                    <xdr:col>3</xdr:col>
                    <xdr:colOff>787400</xdr:colOff>
                    <xdr:row>10</xdr:row>
                    <xdr:rowOff>114300</xdr:rowOff>
                  </to>
                </anchor>
              </controlPr>
            </control>
          </mc:Choice>
        </mc:AlternateContent>
        <mc:AlternateContent xmlns:mc="http://schemas.openxmlformats.org/markup-compatibility/2006">
          <mc:Choice Requires="x14">
            <control shapeId="7172" r:id="rId7" name="Group Box 4">
              <controlPr defaultSize="0" autoFill="0" autoPict="0">
                <anchor moveWithCells="1">
                  <from>
                    <xdr:col>1</xdr:col>
                    <xdr:colOff>57150</xdr:colOff>
                    <xdr:row>14</xdr:row>
                    <xdr:rowOff>107950</xdr:rowOff>
                  </from>
                  <to>
                    <xdr:col>3</xdr:col>
                    <xdr:colOff>838200</xdr:colOff>
                    <xdr:row>17</xdr:row>
                    <xdr:rowOff>88900</xdr:rowOff>
                  </to>
                </anchor>
              </controlPr>
            </control>
          </mc:Choice>
        </mc:AlternateContent>
        <mc:AlternateContent xmlns:mc="http://schemas.openxmlformats.org/markup-compatibility/2006">
          <mc:Choice Requires="x14">
            <control shapeId="7173" r:id="rId8" name="Option Button 5">
              <controlPr defaultSize="0" autoFill="0" autoLine="0" autoPict="0">
                <anchor moveWithCells="1">
                  <from>
                    <xdr:col>1</xdr:col>
                    <xdr:colOff>215900</xdr:colOff>
                    <xdr:row>15</xdr:row>
                    <xdr:rowOff>63500</xdr:rowOff>
                  </from>
                  <to>
                    <xdr:col>3</xdr:col>
                    <xdr:colOff>76200</xdr:colOff>
                    <xdr:row>16</xdr:row>
                    <xdr:rowOff>120650</xdr:rowOff>
                  </to>
                </anchor>
              </controlPr>
            </control>
          </mc:Choice>
        </mc:AlternateContent>
        <mc:AlternateContent xmlns:mc="http://schemas.openxmlformats.org/markup-compatibility/2006">
          <mc:Choice Requires="x14">
            <control shapeId="7174" r:id="rId9" name="Option Button 6">
              <controlPr defaultSize="0" autoFill="0" autoLine="0" autoPict="0">
                <anchor moveWithCells="1">
                  <from>
                    <xdr:col>3</xdr:col>
                    <xdr:colOff>215900</xdr:colOff>
                    <xdr:row>15</xdr:row>
                    <xdr:rowOff>69850</xdr:rowOff>
                  </from>
                  <to>
                    <xdr:col>3</xdr:col>
                    <xdr:colOff>800100</xdr:colOff>
                    <xdr:row>16</xdr:row>
                    <xdr:rowOff>133350</xdr:rowOff>
                  </to>
                </anchor>
              </controlPr>
            </control>
          </mc:Choice>
        </mc:AlternateContent>
        <mc:AlternateContent xmlns:mc="http://schemas.openxmlformats.org/markup-compatibility/2006">
          <mc:Choice Requires="x14">
            <control shapeId="7175" r:id="rId10" name="Group Box 7">
              <controlPr defaultSize="0" autoFill="0" autoPict="0">
                <anchor moveWithCells="1">
                  <from>
                    <xdr:col>1</xdr:col>
                    <xdr:colOff>57150</xdr:colOff>
                    <xdr:row>20</xdr:row>
                    <xdr:rowOff>120650</xdr:rowOff>
                  </from>
                  <to>
                    <xdr:col>3</xdr:col>
                    <xdr:colOff>838200</xdr:colOff>
                    <xdr:row>23</xdr:row>
                    <xdr:rowOff>101600</xdr:rowOff>
                  </to>
                </anchor>
              </controlPr>
            </control>
          </mc:Choice>
        </mc:AlternateContent>
        <mc:AlternateContent xmlns:mc="http://schemas.openxmlformats.org/markup-compatibility/2006">
          <mc:Choice Requires="x14">
            <control shapeId="7176" r:id="rId11" name="Option Button 8">
              <controlPr defaultSize="0" autoFill="0" autoLine="0" autoPict="0">
                <anchor moveWithCells="1">
                  <from>
                    <xdr:col>1</xdr:col>
                    <xdr:colOff>215900</xdr:colOff>
                    <xdr:row>21</xdr:row>
                    <xdr:rowOff>76200</xdr:rowOff>
                  </from>
                  <to>
                    <xdr:col>3</xdr:col>
                    <xdr:colOff>76200</xdr:colOff>
                    <xdr:row>22</xdr:row>
                    <xdr:rowOff>133350</xdr:rowOff>
                  </to>
                </anchor>
              </controlPr>
            </control>
          </mc:Choice>
        </mc:AlternateContent>
        <mc:AlternateContent xmlns:mc="http://schemas.openxmlformats.org/markup-compatibility/2006">
          <mc:Choice Requires="x14">
            <control shapeId="7177" r:id="rId12" name="Option Button 9">
              <controlPr defaultSize="0" autoFill="0" autoLine="0" autoPict="0">
                <anchor moveWithCells="1">
                  <from>
                    <xdr:col>3</xdr:col>
                    <xdr:colOff>215900</xdr:colOff>
                    <xdr:row>21</xdr:row>
                    <xdr:rowOff>88900</xdr:rowOff>
                  </from>
                  <to>
                    <xdr:col>3</xdr:col>
                    <xdr:colOff>800100</xdr:colOff>
                    <xdr:row>22</xdr:row>
                    <xdr:rowOff>146050</xdr:rowOff>
                  </to>
                </anchor>
              </controlPr>
            </control>
          </mc:Choice>
        </mc:AlternateContent>
        <mc:AlternateContent xmlns:mc="http://schemas.openxmlformats.org/markup-compatibility/2006">
          <mc:Choice Requires="x14">
            <control shapeId="7178" r:id="rId13" name="Group Box 10">
              <controlPr defaultSize="0" autoFill="0" autoPict="0">
                <anchor moveWithCells="1">
                  <from>
                    <xdr:col>1</xdr:col>
                    <xdr:colOff>57150</xdr:colOff>
                    <xdr:row>26</xdr:row>
                    <xdr:rowOff>133350</xdr:rowOff>
                  </from>
                  <to>
                    <xdr:col>3</xdr:col>
                    <xdr:colOff>838200</xdr:colOff>
                    <xdr:row>29</xdr:row>
                    <xdr:rowOff>107950</xdr:rowOff>
                  </to>
                </anchor>
              </controlPr>
            </control>
          </mc:Choice>
        </mc:AlternateContent>
        <mc:AlternateContent xmlns:mc="http://schemas.openxmlformats.org/markup-compatibility/2006">
          <mc:Choice Requires="x14">
            <control shapeId="7179" r:id="rId14" name="Option Button 11">
              <controlPr defaultSize="0" autoFill="0" autoLine="0" autoPict="0">
                <anchor moveWithCells="1">
                  <from>
                    <xdr:col>1</xdr:col>
                    <xdr:colOff>215900</xdr:colOff>
                    <xdr:row>27</xdr:row>
                    <xdr:rowOff>95250</xdr:rowOff>
                  </from>
                  <to>
                    <xdr:col>3</xdr:col>
                    <xdr:colOff>76200</xdr:colOff>
                    <xdr:row>28</xdr:row>
                    <xdr:rowOff>152400</xdr:rowOff>
                  </to>
                </anchor>
              </controlPr>
            </control>
          </mc:Choice>
        </mc:AlternateContent>
        <mc:AlternateContent xmlns:mc="http://schemas.openxmlformats.org/markup-compatibility/2006">
          <mc:Choice Requires="x14">
            <control shapeId="7180" r:id="rId15" name="Option Button 12">
              <controlPr defaultSize="0" autoFill="0" autoLine="0" autoPict="0">
                <anchor moveWithCells="1">
                  <from>
                    <xdr:col>3</xdr:col>
                    <xdr:colOff>215900</xdr:colOff>
                    <xdr:row>27</xdr:row>
                    <xdr:rowOff>101600</xdr:rowOff>
                  </from>
                  <to>
                    <xdr:col>3</xdr:col>
                    <xdr:colOff>800100</xdr:colOff>
                    <xdr:row>28</xdr:row>
                    <xdr:rowOff>158750</xdr:rowOff>
                  </to>
                </anchor>
              </controlPr>
            </control>
          </mc:Choice>
        </mc:AlternateContent>
        <mc:AlternateContent xmlns:mc="http://schemas.openxmlformats.org/markup-compatibility/2006">
          <mc:Choice Requires="x14">
            <control shapeId="7181" r:id="rId16" name="Group Box 13">
              <controlPr defaultSize="0" autoFill="0" autoPict="0">
                <anchor moveWithCells="1">
                  <from>
                    <xdr:col>1</xdr:col>
                    <xdr:colOff>57150</xdr:colOff>
                    <xdr:row>32</xdr:row>
                    <xdr:rowOff>152400</xdr:rowOff>
                  </from>
                  <to>
                    <xdr:col>3</xdr:col>
                    <xdr:colOff>838200</xdr:colOff>
                    <xdr:row>35</xdr:row>
                    <xdr:rowOff>139700</xdr:rowOff>
                  </to>
                </anchor>
              </controlPr>
            </control>
          </mc:Choice>
        </mc:AlternateContent>
        <mc:AlternateContent xmlns:mc="http://schemas.openxmlformats.org/markup-compatibility/2006">
          <mc:Choice Requires="x14">
            <control shapeId="7182" r:id="rId17" name="Option Button 14">
              <controlPr defaultSize="0" autoFill="0" autoLine="0" autoPict="0">
                <anchor moveWithCells="1">
                  <from>
                    <xdr:col>1</xdr:col>
                    <xdr:colOff>215900</xdr:colOff>
                    <xdr:row>33</xdr:row>
                    <xdr:rowOff>107950</xdr:rowOff>
                  </from>
                  <to>
                    <xdr:col>3</xdr:col>
                    <xdr:colOff>76200</xdr:colOff>
                    <xdr:row>34</xdr:row>
                    <xdr:rowOff>171450</xdr:rowOff>
                  </to>
                </anchor>
              </controlPr>
            </control>
          </mc:Choice>
        </mc:AlternateContent>
        <mc:AlternateContent xmlns:mc="http://schemas.openxmlformats.org/markup-compatibility/2006">
          <mc:Choice Requires="x14">
            <control shapeId="7183" r:id="rId18" name="Option Button 15">
              <controlPr defaultSize="0" autoFill="0" autoLine="0" autoPict="0">
                <anchor moveWithCells="1">
                  <from>
                    <xdr:col>3</xdr:col>
                    <xdr:colOff>215900</xdr:colOff>
                    <xdr:row>33</xdr:row>
                    <xdr:rowOff>120650</xdr:rowOff>
                  </from>
                  <to>
                    <xdr:col>3</xdr:col>
                    <xdr:colOff>800100</xdr:colOff>
                    <xdr:row>35</xdr:row>
                    <xdr:rowOff>6350</xdr:rowOff>
                  </to>
                </anchor>
              </controlPr>
            </control>
          </mc:Choice>
        </mc:AlternateContent>
        <mc:AlternateContent xmlns:mc="http://schemas.openxmlformats.org/markup-compatibility/2006">
          <mc:Choice Requires="x14">
            <control shapeId="7184" r:id="rId19" name="Group Box 16">
              <controlPr defaultSize="0" autoFill="0" autoPict="0">
                <anchor moveWithCells="1">
                  <from>
                    <xdr:col>1</xdr:col>
                    <xdr:colOff>57150</xdr:colOff>
                    <xdr:row>38</xdr:row>
                    <xdr:rowOff>177800</xdr:rowOff>
                  </from>
                  <to>
                    <xdr:col>3</xdr:col>
                    <xdr:colOff>838200</xdr:colOff>
                    <xdr:row>41</xdr:row>
                    <xdr:rowOff>158750</xdr:rowOff>
                  </to>
                </anchor>
              </controlPr>
            </control>
          </mc:Choice>
        </mc:AlternateContent>
        <mc:AlternateContent xmlns:mc="http://schemas.openxmlformats.org/markup-compatibility/2006">
          <mc:Choice Requires="x14">
            <control shapeId="7185" r:id="rId20" name="Option Button 17">
              <controlPr defaultSize="0" autoFill="0" autoLine="0" autoPict="0">
                <anchor moveWithCells="1">
                  <from>
                    <xdr:col>1</xdr:col>
                    <xdr:colOff>215900</xdr:colOff>
                    <xdr:row>39</xdr:row>
                    <xdr:rowOff>139700</xdr:rowOff>
                  </from>
                  <to>
                    <xdr:col>3</xdr:col>
                    <xdr:colOff>76200</xdr:colOff>
                    <xdr:row>41</xdr:row>
                    <xdr:rowOff>12700</xdr:rowOff>
                  </to>
                </anchor>
              </controlPr>
            </control>
          </mc:Choice>
        </mc:AlternateContent>
        <mc:AlternateContent xmlns:mc="http://schemas.openxmlformats.org/markup-compatibility/2006">
          <mc:Choice Requires="x14">
            <control shapeId="7186" r:id="rId21" name="Option Button 18">
              <controlPr defaultSize="0" autoFill="0" autoLine="0" autoPict="0">
                <anchor moveWithCells="1">
                  <from>
                    <xdr:col>3</xdr:col>
                    <xdr:colOff>215900</xdr:colOff>
                    <xdr:row>39</xdr:row>
                    <xdr:rowOff>146050</xdr:rowOff>
                  </from>
                  <to>
                    <xdr:col>3</xdr:col>
                    <xdr:colOff>800100</xdr:colOff>
                    <xdr:row>41</xdr:row>
                    <xdr:rowOff>19050</xdr:rowOff>
                  </to>
                </anchor>
              </controlPr>
            </control>
          </mc:Choice>
        </mc:AlternateContent>
        <mc:AlternateContent xmlns:mc="http://schemas.openxmlformats.org/markup-compatibility/2006">
          <mc:Choice Requires="x14">
            <control shapeId="7187" r:id="rId22" name="Group Box 19">
              <controlPr defaultSize="0" autoFill="0" autoPict="0">
                <anchor moveWithCells="1">
                  <from>
                    <xdr:col>1</xdr:col>
                    <xdr:colOff>57150</xdr:colOff>
                    <xdr:row>45</xdr:row>
                    <xdr:rowOff>12700</xdr:rowOff>
                  </from>
                  <to>
                    <xdr:col>3</xdr:col>
                    <xdr:colOff>838200</xdr:colOff>
                    <xdr:row>47</xdr:row>
                    <xdr:rowOff>190500</xdr:rowOff>
                  </to>
                </anchor>
              </controlPr>
            </control>
          </mc:Choice>
        </mc:AlternateContent>
        <mc:AlternateContent xmlns:mc="http://schemas.openxmlformats.org/markup-compatibility/2006">
          <mc:Choice Requires="x14">
            <control shapeId="7188" r:id="rId23" name="Option Button 20">
              <controlPr defaultSize="0" autoFill="0" autoLine="0" autoPict="0">
                <anchor moveWithCells="1">
                  <from>
                    <xdr:col>1</xdr:col>
                    <xdr:colOff>215900</xdr:colOff>
                    <xdr:row>45</xdr:row>
                    <xdr:rowOff>165100</xdr:rowOff>
                  </from>
                  <to>
                    <xdr:col>3</xdr:col>
                    <xdr:colOff>76200</xdr:colOff>
                    <xdr:row>47</xdr:row>
                    <xdr:rowOff>50800</xdr:rowOff>
                  </to>
                </anchor>
              </controlPr>
            </control>
          </mc:Choice>
        </mc:AlternateContent>
        <mc:AlternateContent xmlns:mc="http://schemas.openxmlformats.org/markup-compatibility/2006">
          <mc:Choice Requires="x14">
            <control shapeId="7189" r:id="rId24" name="Option Button 21">
              <controlPr defaultSize="0" autoFill="0" autoLine="0" autoPict="0">
                <anchor moveWithCells="1">
                  <from>
                    <xdr:col>3</xdr:col>
                    <xdr:colOff>215900</xdr:colOff>
                    <xdr:row>45</xdr:row>
                    <xdr:rowOff>177800</xdr:rowOff>
                  </from>
                  <to>
                    <xdr:col>3</xdr:col>
                    <xdr:colOff>800100</xdr:colOff>
                    <xdr:row>47</xdr:row>
                    <xdr:rowOff>57150</xdr:rowOff>
                  </to>
                </anchor>
              </controlPr>
            </control>
          </mc:Choice>
        </mc:AlternateContent>
        <mc:AlternateContent xmlns:mc="http://schemas.openxmlformats.org/markup-compatibility/2006">
          <mc:Choice Requires="x14">
            <control shapeId="7190" r:id="rId25" name="Group Box 22">
              <controlPr defaultSize="0" autoFill="0" autoPict="0">
                <anchor moveWithCells="1">
                  <from>
                    <xdr:col>1</xdr:col>
                    <xdr:colOff>57150</xdr:colOff>
                    <xdr:row>51</xdr:row>
                    <xdr:rowOff>31750</xdr:rowOff>
                  </from>
                  <to>
                    <xdr:col>3</xdr:col>
                    <xdr:colOff>838200</xdr:colOff>
                    <xdr:row>53</xdr:row>
                    <xdr:rowOff>209550</xdr:rowOff>
                  </to>
                </anchor>
              </controlPr>
            </control>
          </mc:Choice>
        </mc:AlternateContent>
        <mc:AlternateContent xmlns:mc="http://schemas.openxmlformats.org/markup-compatibility/2006">
          <mc:Choice Requires="x14">
            <control shapeId="7191" r:id="rId26" name="Option Button 23">
              <controlPr defaultSize="0" autoFill="0" autoLine="0" autoPict="0">
                <anchor moveWithCells="1">
                  <from>
                    <xdr:col>1</xdr:col>
                    <xdr:colOff>215900</xdr:colOff>
                    <xdr:row>51</xdr:row>
                    <xdr:rowOff>184150</xdr:rowOff>
                  </from>
                  <to>
                    <xdr:col>3</xdr:col>
                    <xdr:colOff>76200</xdr:colOff>
                    <xdr:row>53</xdr:row>
                    <xdr:rowOff>69850</xdr:rowOff>
                  </to>
                </anchor>
              </controlPr>
            </control>
          </mc:Choice>
        </mc:AlternateContent>
        <mc:AlternateContent xmlns:mc="http://schemas.openxmlformats.org/markup-compatibility/2006">
          <mc:Choice Requires="x14">
            <control shapeId="11" r:id="rId27" name="Option Button 24">
              <controlPr defaultSize="0" autoFill="0" autoLine="0" autoPict="0">
                <anchor moveWithCells="1">
                  <from>
                    <xdr:col>3</xdr:col>
                    <xdr:colOff>215900</xdr:colOff>
                    <xdr:row>52</xdr:row>
                    <xdr:rowOff>0</xdr:rowOff>
                  </from>
                  <to>
                    <xdr:col>3</xdr:col>
                    <xdr:colOff>800100</xdr:colOff>
                    <xdr:row>53</xdr:row>
                    <xdr:rowOff>76200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4A345-72E5-41EA-B2DE-2716A1A5615C}">
  <sheetPr>
    <tabColor rgb="FFF5D200"/>
  </sheetPr>
  <dimension ref="A1:AD153"/>
  <sheetViews>
    <sheetView zoomScale="110" zoomScaleNormal="110" workbookViewId="0"/>
  </sheetViews>
  <sheetFormatPr defaultColWidth="11.453125" defaultRowHeight="15.5"/>
  <cols>
    <col min="1" max="1" width="5.7265625" style="1" customWidth="1"/>
    <col min="2" max="2" width="7" style="1" customWidth="1"/>
    <col min="3" max="3" width="3.54296875" style="1" customWidth="1"/>
    <col min="4" max="4" width="43.54296875" style="1" customWidth="1"/>
    <col min="5" max="5" width="35" style="1" customWidth="1"/>
    <col min="6" max="6" width="5.7265625" style="1" customWidth="1"/>
    <col min="7" max="16384" width="11.453125" style="1"/>
  </cols>
  <sheetData>
    <row r="1" spans="1:30">
      <c r="A1" s="4"/>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1:30">
      <c r="A2" s="4"/>
      <c r="B2" s="4"/>
      <c r="C2" s="4"/>
      <c r="D2" s="5" t="s">
        <v>0</v>
      </c>
      <c r="E2" s="6"/>
      <c r="F2" s="4"/>
      <c r="G2" s="4"/>
      <c r="H2" s="4"/>
      <c r="I2" s="4"/>
      <c r="J2" s="4"/>
      <c r="K2" s="4"/>
      <c r="L2" s="4"/>
      <c r="M2" s="4"/>
      <c r="N2" s="4"/>
      <c r="O2" s="4"/>
      <c r="P2" s="4"/>
      <c r="Q2" s="4"/>
      <c r="R2" s="4"/>
      <c r="S2" s="4"/>
      <c r="T2" s="4"/>
      <c r="U2" s="4"/>
      <c r="V2" s="4"/>
      <c r="W2" s="4"/>
      <c r="X2" s="4"/>
      <c r="Y2" s="4"/>
      <c r="Z2" s="4"/>
      <c r="AA2" s="4"/>
      <c r="AB2" s="4"/>
      <c r="AC2" s="4"/>
      <c r="AD2" s="4"/>
    </row>
    <row r="3" spans="1:30">
      <c r="A3" s="4"/>
      <c r="B3" s="4"/>
      <c r="C3" s="4"/>
      <c r="D3" s="4"/>
      <c r="E3" s="4"/>
      <c r="F3" s="4"/>
      <c r="G3" s="4"/>
      <c r="H3" s="4"/>
      <c r="I3" s="4"/>
      <c r="J3" s="4"/>
      <c r="K3" s="4"/>
      <c r="L3" s="4"/>
      <c r="M3" s="4"/>
      <c r="N3" s="4"/>
      <c r="O3" s="4"/>
      <c r="P3" s="4"/>
      <c r="Q3" s="4"/>
      <c r="R3" s="4"/>
      <c r="S3" s="4"/>
      <c r="T3" s="4"/>
      <c r="U3" s="4"/>
      <c r="V3" s="4"/>
      <c r="W3" s="4"/>
      <c r="X3" s="4"/>
      <c r="Y3" s="4"/>
      <c r="Z3" s="4"/>
      <c r="AA3" s="4"/>
      <c r="AB3" s="4"/>
      <c r="AC3" s="4"/>
      <c r="AD3" s="4"/>
    </row>
    <row r="4" spans="1:30">
      <c r="A4" s="4"/>
      <c r="B4" s="4"/>
      <c r="C4" s="4"/>
      <c r="D4" s="4"/>
      <c r="E4" s="4"/>
      <c r="F4" s="4"/>
      <c r="G4" s="4"/>
      <c r="H4" s="4"/>
      <c r="I4" s="4"/>
      <c r="J4" s="4"/>
      <c r="K4" s="4"/>
      <c r="L4" s="4"/>
      <c r="M4" s="4"/>
      <c r="N4" s="4"/>
      <c r="O4" s="4"/>
      <c r="P4" s="4"/>
      <c r="Q4" s="4"/>
      <c r="R4" s="4"/>
      <c r="S4" s="4"/>
      <c r="T4" s="4"/>
      <c r="U4" s="4"/>
      <c r="V4" s="4"/>
      <c r="W4" s="4"/>
      <c r="X4" s="4"/>
      <c r="Y4" s="4"/>
      <c r="Z4" s="4"/>
      <c r="AA4" s="4"/>
      <c r="AB4" s="4"/>
      <c r="AC4" s="4"/>
      <c r="AD4" s="4"/>
    </row>
    <row r="5" spans="1:30" ht="28.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row>
    <row r="6" spans="1:30" ht="47.25" customHeight="1">
      <c r="A6" s="4"/>
      <c r="B6" s="13"/>
      <c r="C6" s="8"/>
      <c r="D6" s="4"/>
      <c r="E6" s="8"/>
      <c r="F6" s="8"/>
      <c r="G6" s="8"/>
      <c r="H6" s="26"/>
      <c r="I6" s="4"/>
      <c r="J6" s="4"/>
      <c r="K6" s="4"/>
      <c r="L6" s="4"/>
      <c r="M6" s="4"/>
      <c r="N6" s="4"/>
      <c r="O6" s="4"/>
      <c r="P6" s="4"/>
      <c r="Q6" s="4"/>
      <c r="R6" s="4"/>
      <c r="S6" s="4"/>
      <c r="T6" s="4"/>
      <c r="U6" s="4"/>
      <c r="V6" s="4"/>
      <c r="W6" s="4"/>
      <c r="X6" s="4"/>
      <c r="Y6" s="4"/>
      <c r="Z6" s="4"/>
      <c r="AA6" s="4"/>
      <c r="AB6" s="4"/>
      <c r="AC6" s="4"/>
      <c r="AD6" s="4"/>
    </row>
    <row r="7" spans="1:30" ht="18.75" customHeight="1">
      <c r="A7" s="4"/>
      <c r="B7" s="4"/>
      <c r="C7" s="4"/>
      <c r="D7" s="4"/>
      <c r="E7" s="4"/>
      <c r="F7" s="4"/>
      <c r="G7" s="4"/>
      <c r="H7" s="4"/>
      <c r="I7" s="4"/>
      <c r="J7" s="4"/>
      <c r="K7" s="4"/>
      <c r="L7" s="4"/>
      <c r="M7" s="4"/>
      <c r="N7" s="4"/>
      <c r="O7" s="4"/>
      <c r="P7" s="4"/>
      <c r="Q7" s="4"/>
      <c r="R7" s="4"/>
      <c r="S7" s="4"/>
      <c r="T7" s="4"/>
      <c r="U7" s="4"/>
      <c r="V7" s="4"/>
      <c r="W7" s="4"/>
      <c r="X7" s="4"/>
      <c r="Y7" s="4"/>
      <c r="Z7" s="4"/>
      <c r="AA7" s="4"/>
      <c r="AB7" s="4"/>
      <c r="AC7" s="4"/>
      <c r="AD7" s="4"/>
    </row>
    <row r="8" spans="1:30" s="17" customFormat="1" ht="22.5" customHeight="1">
      <c r="A8" s="60"/>
      <c r="B8" s="97" t="s">
        <v>23</v>
      </c>
      <c r="C8" s="97"/>
      <c r="D8" s="97"/>
      <c r="E8" s="97"/>
      <c r="F8" s="16"/>
      <c r="G8" s="16"/>
      <c r="H8" s="16"/>
      <c r="I8" s="16"/>
      <c r="J8" s="16"/>
      <c r="K8" s="16"/>
      <c r="L8" s="16"/>
      <c r="M8" s="16"/>
      <c r="N8" s="16"/>
      <c r="O8" s="16"/>
      <c r="P8" s="16"/>
      <c r="Q8" s="16"/>
      <c r="R8" s="16"/>
      <c r="S8" s="16"/>
      <c r="T8" s="16"/>
      <c r="U8" s="16"/>
      <c r="V8" s="16"/>
      <c r="W8" s="16"/>
      <c r="X8" s="16"/>
      <c r="Y8" s="16"/>
      <c r="Z8" s="16"/>
      <c r="AA8" s="16"/>
      <c r="AB8" s="16"/>
      <c r="AC8" s="16"/>
      <c r="AD8" s="16"/>
    </row>
    <row r="9" spans="1:30">
      <c r="A9" s="61"/>
      <c r="B9" s="96"/>
      <c r="C9" s="96"/>
      <c r="D9" s="96"/>
      <c r="E9" s="4"/>
      <c r="F9" s="4"/>
      <c r="G9" s="4"/>
      <c r="H9" s="4"/>
      <c r="I9" s="4"/>
      <c r="J9" s="4"/>
      <c r="K9" s="4"/>
      <c r="L9" s="4"/>
      <c r="M9" s="4"/>
      <c r="N9" s="4"/>
      <c r="O9" s="4"/>
      <c r="P9" s="4"/>
      <c r="Q9" s="4"/>
      <c r="R9" s="4"/>
      <c r="S9" s="4"/>
      <c r="T9" s="4"/>
      <c r="U9" s="4"/>
      <c r="V9" s="4"/>
      <c r="W9" s="4"/>
      <c r="X9" s="4"/>
      <c r="Y9" s="4"/>
      <c r="Z9" s="4"/>
      <c r="AA9" s="4"/>
      <c r="AB9" s="4"/>
      <c r="AC9" s="4"/>
      <c r="AD9" s="4"/>
    </row>
    <row r="10" spans="1:30">
      <c r="A10" s="61"/>
      <c r="B10" s="96"/>
      <c r="C10" s="96"/>
      <c r="D10" s="96"/>
      <c r="E10" s="4"/>
      <c r="F10" s="4"/>
      <c r="G10" s="4"/>
      <c r="H10" s="4"/>
      <c r="I10" s="4"/>
      <c r="J10" s="4"/>
      <c r="K10" s="4"/>
      <c r="L10" s="4"/>
      <c r="M10" s="4"/>
      <c r="N10" s="4"/>
      <c r="O10" s="4"/>
      <c r="P10" s="4"/>
      <c r="Q10" s="4"/>
      <c r="R10" s="4"/>
      <c r="S10" s="4"/>
      <c r="T10" s="4"/>
      <c r="U10" s="4"/>
      <c r="V10" s="4"/>
      <c r="W10" s="4"/>
      <c r="X10" s="4"/>
      <c r="Y10" s="4"/>
      <c r="Z10" s="4"/>
      <c r="AA10" s="4"/>
      <c r="AB10" s="4"/>
      <c r="AC10" s="4"/>
      <c r="AD10" s="4"/>
    </row>
    <row r="11" spans="1:30" ht="14.25" customHeight="1">
      <c r="A11" s="61"/>
      <c r="B11" s="96"/>
      <c r="C11" s="96"/>
      <c r="D11" s="96"/>
      <c r="E11" s="4"/>
      <c r="F11" s="4"/>
      <c r="G11" s="4"/>
      <c r="H11" s="4"/>
      <c r="I11" s="4"/>
      <c r="J11" s="4"/>
      <c r="K11" s="4"/>
      <c r="L11" s="4"/>
      <c r="M11" s="4"/>
      <c r="N11" s="4"/>
      <c r="O11" s="4"/>
      <c r="P11" s="4"/>
      <c r="Q11" s="4"/>
      <c r="R11" s="4"/>
      <c r="S11" s="4"/>
      <c r="T11" s="4"/>
      <c r="U11" s="4"/>
      <c r="V11" s="4"/>
      <c r="W11" s="4"/>
      <c r="X11" s="4"/>
      <c r="Y11" s="4"/>
      <c r="Z11" s="4"/>
      <c r="AA11" s="4"/>
      <c r="AB11" s="4"/>
      <c r="AC11" s="4"/>
      <c r="AD11" s="4"/>
    </row>
    <row r="12" spans="1:30" ht="18.75" customHeight="1">
      <c r="A12" s="61"/>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row>
    <row r="13" spans="1:30" s="17" customFormat="1" ht="38.15" customHeight="1">
      <c r="A13" s="60">
        <f>'Antworten und Logik'!I60</f>
        <v>1</v>
      </c>
      <c r="B13" s="97" t="s">
        <v>24</v>
      </c>
      <c r="C13" s="97"/>
      <c r="D13" s="97"/>
      <c r="E13" s="97"/>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row>
    <row r="14" spans="1:30" s="17" customFormat="1" ht="15" customHeight="1">
      <c r="A14" s="60"/>
      <c r="B14" s="62" t="str">
        <f>'Antworten und Logik'!H60</f>
        <v xml:space="preserve">Da Sie die obige Frage mit "Nein" beantwortet haben, fliessen die Antworten von den folgenden Fragen nicht mehr in die Beurteilung ein. </v>
      </c>
      <c r="C14" s="51"/>
      <c r="D14" s="51"/>
      <c r="E14" s="51"/>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row>
    <row r="15" spans="1:30">
      <c r="A15" s="61"/>
      <c r="B15" s="96"/>
      <c r="C15" s="96"/>
      <c r="D15" s="96"/>
      <c r="E15" s="4"/>
      <c r="F15" s="4"/>
      <c r="G15" s="4"/>
      <c r="H15" s="4"/>
      <c r="I15" s="4"/>
      <c r="J15" s="4"/>
      <c r="K15" s="4"/>
      <c r="L15" s="4"/>
      <c r="M15" s="4"/>
      <c r="N15" s="4"/>
      <c r="O15" s="4"/>
      <c r="P15" s="4"/>
      <c r="Q15" s="4"/>
      <c r="R15" s="4"/>
      <c r="S15" s="4"/>
      <c r="T15" s="4"/>
      <c r="U15" s="4"/>
      <c r="V15" s="4"/>
      <c r="W15" s="4"/>
      <c r="X15" s="4"/>
      <c r="Y15" s="4"/>
      <c r="Z15" s="4"/>
      <c r="AA15" s="4"/>
      <c r="AB15" s="4"/>
      <c r="AC15" s="4"/>
      <c r="AD15" s="4"/>
    </row>
    <row r="16" spans="1:30">
      <c r="A16" s="61"/>
      <c r="B16" s="96"/>
      <c r="C16" s="96"/>
      <c r="D16" s="96"/>
      <c r="E16" s="4"/>
      <c r="F16" s="4"/>
      <c r="G16" s="4"/>
      <c r="H16" s="4"/>
      <c r="I16" s="4"/>
      <c r="J16" s="4"/>
      <c r="K16" s="4"/>
      <c r="L16" s="4"/>
      <c r="M16" s="4"/>
      <c r="N16" s="4"/>
      <c r="O16" s="4"/>
      <c r="P16" s="4"/>
      <c r="Q16" s="4"/>
      <c r="R16" s="4"/>
      <c r="S16" s="4"/>
      <c r="T16" s="4"/>
      <c r="U16" s="4"/>
      <c r="V16" s="4"/>
      <c r="W16" s="4"/>
      <c r="X16" s="4"/>
      <c r="Y16" s="4"/>
      <c r="Z16" s="4"/>
      <c r="AA16" s="4"/>
      <c r="AB16" s="4"/>
      <c r="AC16" s="4"/>
      <c r="AD16" s="4"/>
    </row>
    <row r="17" spans="1:30" ht="14.25" customHeight="1">
      <c r="A17" s="61"/>
      <c r="B17" s="96"/>
      <c r="C17" s="96"/>
      <c r="D17" s="96"/>
      <c r="E17" s="4"/>
      <c r="F17" s="4"/>
      <c r="G17" s="4"/>
      <c r="H17" s="4"/>
      <c r="I17" s="4"/>
      <c r="J17" s="4"/>
      <c r="K17" s="4"/>
      <c r="L17" s="4"/>
      <c r="M17" s="4"/>
      <c r="N17" s="4"/>
      <c r="O17" s="4"/>
      <c r="P17" s="4"/>
      <c r="Q17" s="4"/>
      <c r="R17" s="4"/>
      <c r="S17" s="4"/>
      <c r="T17" s="4"/>
      <c r="U17" s="4"/>
      <c r="V17" s="4"/>
      <c r="W17" s="4"/>
      <c r="X17" s="4"/>
      <c r="Y17" s="4"/>
      <c r="Z17" s="4"/>
      <c r="AA17" s="4"/>
      <c r="AB17" s="4"/>
      <c r="AC17" s="4"/>
      <c r="AD17" s="4"/>
    </row>
    <row r="18" spans="1:30" ht="18.75" customHeight="1">
      <c r="A18" s="61"/>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row>
    <row r="19" spans="1:30" s="17" customFormat="1" ht="22.5" customHeight="1">
      <c r="A19" s="60">
        <f>'Antworten und Logik'!I61</f>
        <v>1</v>
      </c>
      <c r="B19" s="97" t="s">
        <v>25</v>
      </c>
      <c r="C19" s="97"/>
      <c r="D19" s="97"/>
      <c r="E19" s="97"/>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row>
    <row r="20" spans="1:30" s="17" customFormat="1" ht="15" customHeight="1">
      <c r="A20" s="60"/>
      <c r="B20" s="62" t="str">
        <f>'Antworten und Logik'!H61</f>
        <v/>
      </c>
      <c r="C20" s="51"/>
      <c r="D20" s="51"/>
      <c r="E20" s="51"/>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row>
    <row r="21" spans="1:30">
      <c r="A21" s="61"/>
      <c r="B21" s="96"/>
      <c r="C21" s="96"/>
      <c r="D21" s="96"/>
      <c r="E21" s="4"/>
      <c r="F21" s="4"/>
      <c r="G21" s="4"/>
      <c r="H21" s="4"/>
      <c r="I21" s="4"/>
      <c r="J21" s="4"/>
      <c r="K21" s="4"/>
      <c r="L21" s="4"/>
      <c r="M21" s="4"/>
      <c r="N21" s="4"/>
      <c r="O21" s="4"/>
      <c r="P21" s="4"/>
      <c r="Q21" s="4"/>
      <c r="R21" s="4"/>
      <c r="S21" s="4"/>
      <c r="T21" s="4"/>
      <c r="U21" s="4"/>
      <c r="V21" s="4"/>
      <c r="W21" s="4"/>
      <c r="X21" s="4"/>
      <c r="Y21" s="4"/>
      <c r="Z21" s="4"/>
      <c r="AA21" s="4"/>
      <c r="AB21" s="4"/>
      <c r="AC21" s="4"/>
      <c r="AD21" s="4"/>
    </row>
    <row r="22" spans="1:30">
      <c r="A22" s="61"/>
      <c r="B22" s="96"/>
      <c r="C22" s="96"/>
      <c r="D22" s="96"/>
      <c r="E22" s="4"/>
      <c r="F22" s="4"/>
      <c r="G22" s="4"/>
      <c r="H22" s="4"/>
      <c r="I22" s="4"/>
      <c r="J22" s="4"/>
      <c r="K22" s="4"/>
      <c r="L22" s="4"/>
      <c r="M22" s="4"/>
      <c r="N22" s="4"/>
      <c r="O22" s="4"/>
      <c r="P22" s="4"/>
      <c r="Q22" s="4"/>
      <c r="R22" s="4"/>
      <c r="S22" s="4"/>
      <c r="T22" s="4"/>
      <c r="U22" s="4"/>
      <c r="V22" s="4"/>
      <c r="W22" s="4"/>
      <c r="X22" s="4"/>
      <c r="Y22" s="4"/>
      <c r="Z22" s="4"/>
      <c r="AA22" s="4"/>
      <c r="AB22" s="4"/>
      <c r="AC22" s="4"/>
      <c r="AD22" s="4"/>
    </row>
    <row r="23" spans="1:30" ht="15" customHeight="1">
      <c r="A23" s="61"/>
      <c r="B23" s="96"/>
      <c r="C23" s="96"/>
      <c r="D23" s="96"/>
      <c r="E23" s="4"/>
      <c r="F23" s="4"/>
      <c r="G23" s="4"/>
      <c r="H23" s="4"/>
      <c r="I23" s="4"/>
      <c r="J23" s="4"/>
      <c r="K23" s="4"/>
      <c r="L23" s="4"/>
      <c r="M23" s="4"/>
      <c r="N23" s="4"/>
      <c r="O23" s="4"/>
      <c r="P23" s="4"/>
      <c r="Q23" s="4"/>
      <c r="R23" s="4"/>
      <c r="S23" s="4"/>
      <c r="T23" s="4"/>
      <c r="U23" s="4"/>
      <c r="V23" s="4"/>
      <c r="W23" s="4"/>
      <c r="X23" s="4"/>
      <c r="Y23" s="4"/>
      <c r="Z23" s="4"/>
      <c r="AA23" s="4"/>
      <c r="AB23" s="4"/>
      <c r="AC23" s="4"/>
      <c r="AD23" s="4"/>
    </row>
    <row r="24" spans="1:30" ht="18.75" customHeight="1">
      <c r="A24" s="61"/>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row>
    <row r="25" spans="1:30" s="17" customFormat="1" ht="22.5" customHeight="1">
      <c r="A25" s="60">
        <f>'Antworten und Logik'!I62</f>
        <v>1</v>
      </c>
      <c r="B25" s="97" t="s">
        <v>26</v>
      </c>
      <c r="C25" s="97"/>
      <c r="D25" s="97"/>
      <c r="E25" s="97"/>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row>
    <row r="26" spans="1:30" s="17" customFormat="1" ht="15" customHeight="1">
      <c r="A26" s="60"/>
      <c r="B26" s="62" t="str">
        <f>'Antworten und Logik'!H62</f>
        <v/>
      </c>
      <c r="C26" s="51"/>
      <c r="D26" s="51"/>
      <c r="E26" s="51"/>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row>
    <row r="27" spans="1:30">
      <c r="A27" s="61"/>
      <c r="B27" s="96"/>
      <c r="C27" s="96"/>
      <c r="D27" s="96"/>
      <c r="E27" s="4"/>
      <c r="F27" s="4"/>
      <c r="G27" s="4"/>
      <c r="H27" s="4"/>
      <c r="I27" s="4"/>
      <c r="J27" s="4"/>
      <c r="K27" s="4"/>
      <c r="L27" s="4"/>
      <c r="M27" s="4"/>
      <c r="N27" s="4"/>
      <c r="O27" s="4"/>
      <c r="P27" s="4"/>
      <c r="Q27" s="4"/>
      <c r="R27" s="4"/>
      <c r="S27" s="4"/>
      <c r="T27" s="4"/>
      <c r="U27" s="4"/>
      <c r="V27" s="4"/>
      <c r="W27" s="4"/>
      <c r="X27" s="4"/>
      <c r="Y27" s="4"/>
      <c r="Z27" s="4"/>
      <c r="AA27" s="4"/>
      <c r="AB27" s="4"/>
      <c r="AC27" s="4"/>
      <c r="AD27" s="4"/>
    </row>
    <row r="28" spans="1:30">
      <c r="A28" s="61"/>
      <c r="B28" s="96"/>
      <c r="C28" s="96"/>
      <c r="D28" s="96"/>
      <c r="E28" s="4"/>
      <c r="F28" s="4"/>
      <c r="G28" s="4"/>
      <c r="H28" s="4"/>
      <c r="I28" s="4"/>
      <c r="J28" s="4"/>
      <c r="K28" s="4"/>
      <c r="L28" s="4"/>
      <c r="M28" s="4"/>
      <c r="N28" s="4"/>
      <c r="O28" s="4"/>
      <c r="P28" s="4"/>
      <c r="Q28" s="4"/>
      <c r="R28" s="4"/>
      <c r="S28" s="4"/>
      <c r="T28" s="4"/>
      <c r="U28" s="4"/>
      <c r="V28" s="4"/>
      <c r="W28" s="4"/>
      <c r="X28" s="4"/>
      <c r="Y28" s="4"/>
      <c r="Z28" s="4"/>
      <c r="AA28" s="4"/>
      <c r="AB28" s="4"/>
      <c r="AC28" s="4"/>
      <c r="AD28" s="4"/>
    </row>
    <row r="29" spans="1:30" ht="14.25" customHeight="1">
      <c r="A29" s="61"/>
      <c r="B29" s="96"/>
      <c r="C29" s="96"/>
      <c r="D29" s="96"/>
      <c r="E29" s="4"/>
      <c r="F29" s="4"/>
      <c r="G29" s="4"/>
      <c r="H29" s="4"/>
      <c r="I29" s="4"/>
      <c r="J29" s="4"/>
      <c r="K29" s="4"/>
      <c r="L29" s="4"/>
      <c r="M29" s="4"/>
      <c r="N29" s="4"/>
      <c r="O29" s="4"/>
      <c r="P29" s="4"/>
      <c r="Q29" s="4"/>
      <c r="R29" s="4"/>
      <c r="S29" s="4"/>
      <c r="T29" s="4"/>
      <c r="U29" s="4"/>
      <c r="V29" s="4"/>
      <c r="W29" s="4"/>
      <c r="X29" s="4"/>
      <c r="Y29" s="4"/>
      <c r="Z29" s="4"/>
      <c r="AA29" s="4"/>
      <c r="AB29" s="4"/>
      <c r="AC29" s="4"/>
      <c r="AD29" s="4"/>
    </row>
    <row r="30" spans="1:30" ht="18.75" customHeight="1">
      <c r="A30" s="61"/>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row>
    <row r="31" spans="1:30" s="17" customFormat="1" ht="55.5" customHeight="1">
      <c r="A31" s="60">
        <f>'Antworten und Logik'!I63</f>
        <v>1</v>
      </c>
      <c r="B31" s="97" t="s">
        <v>27</v>
      </c>
      <c r="C31" s="97"/>
      <c r="D31" s="97"/>
      <c r="E31" s="97"/>
      <c r="F31" s="16"/>
      <c r="G31" s="4"/>
      <c r="H31" s="4"/>
      <c r="I31" s="16"/>
      <c r="J31" s="4"/>
      <c r="K31" s="16"/>
      <c r="L31" s="16"/>
      <c r="M31" s="16"/>
      <c r="N31" s="16"/>
      <c r="O31" s="16"/>
      <c r="P31" s="16"/>
      <c r="Q31" s="16"/>
      <c r="R31" s="16"/>
      <c r="S31" s="16"/>
      <c r="T31" s="16"/>
      <c r="U31" s="16"/>
      <c r="V31" s="16"/>
      <c r="W31" s="16"/>
      <c r="X31" s="16"/>
      <c r="Y31" s="16"/>
      <c r="Z31" s="16"/>
      <c r="AA31" s="16"/>
      <c r="AB31" s="16"/>
      <c r="AC31" s="16"/>
      <c r="AD31" s="16"/>
    </row>
    <row r="32" spans="1:30" s="17" customFormat="1" ht="15" customHeight="1">
      <c r="A32" s="60"/>
      <c r="B32" s="62" t="str">
        <f>'Antworten und Logik'!H63</f>
        <v/>
      </c>
      <c r="C32" s="51"/>
      <c r="D32" s="51"/>
      <c r="E32" s="51"/>
      <c r="F32" s="16"/>
      <c r="G32" s="4"/>
      <c r="H32" s="16"/>
      <c r="I32" s="16"/>
      <c r="J32" s="16"/>
      <c r="K32" s="16"/>
      <c r="L32" s="16"/>
      <c r="M32" s="16"/>
      <c r="N32" s="16"/>
      <c r="O32" s="16"/>
      <c r="P32" s="16"/>
      <c r="Q32" s="16"/>
      <c r="R32" s="16"/>
      <c r="S32" s="16"/>
      <c r="T32" s="16"/>
      <c r="U32" s="16"/>
      <c r="V32" s="16"/>
      <c r="W32" s="16"/>
      <c r="X32" s="16"/>
      <c r="Y32" s="16"/>
      <c r="Z32" s="16"/>
      <c r="AA32" s="16"/>
      <c r="AB32" s="16"/>
      <c r="AC32" s="16"/>
      <c r="AD32" s="16"/>
    </row>
    <row r="33" spans="1:30">
      <c r="A33" s="61"/>
      <c r="B33" s="96"/>
      <c r="C33" s="96"/>
      <c r="D33" s="96"/>
      <c r="E33" s="4"/>
      <c r="F33" s="4"/>
      <c r="G33" s="4"/>
      <c r="H33" s="4"/>
      <c r="I33" s="4"/>
      <c r="J33" s="4"/>
      <c r="K33" s="4"/>
      <c r="L33" s="4"/>
      <c r="M33" s="4"/>
      <c r="N33" s="4"/>
      <c r="O33" s="4"/>
      <c r="P33" s="4"/>
      <c r="Q33" s="4"/>
      <c r="R33" s="4"/>
      <c r="S33" s="4"/>
      <c r="T33" s="4"/>
      <c r="U33" s="4"/>
      <c r="V33" s="4"/>
      <c r="W33" s="4"/>
      <c r="X33" s="4"/>
      <c r="Y33" s="4"/>
      <c r="Z33" s="4"/>
      <c r="AA33" s="4"/>
      <c r="AB33" s="4"/>
      <c r="AC33" s="4"/>
      <c r="AD33" s="4"/>
    </row>
    <row r="34" spans="1:30">
      <c r="A34" s="61"/>
      <c r="B34" s="96"/>
      <c r="C34" s="96"/>
      <c r="D34" s="96"/>
      <c r="E34" s="4"/>
      <c r="F34" s="72"/>
      <c r="G34" s="4"/>
      <c r="H34" s="4"/>
      <c r="I34" s="4"/>
      <c r="J34" s="4"/>
      <c r="K34" s="4"/>
      <c r="L34" s="4"/>
      <c r="M34" s="4"/>
      <c r="N34" s="4"/>
      <c r="O34" s="4"/>
      <c r="P34" s="4"/>
      <c r="Q34" s="4"/>
      <c r="R34" s="4"/>
      <c r="S34" s="4"/>
      <c r="T34" s="4"/>
      <c r="U34" s="4"/>
      <c r="V34" s="4"/>
      <c r="W34" s="4"/>
      <c r="X34" s="4"/>
      <c r="Y34" s="4"/>
      <c r="Z34" s="4"/>
      <c r="AA34" s="4"/>
      <c r="AB34" s="4"/>
      <c r="AC34" s="4"/>
      <c r="AD34" s="4"/>
    </row>
    <row r="35" spans="1:30" ht="15" customHeight="1">
      <c r="A35" s="61"/>
      <c r="B35" s="96"/>
      <c r="C35" s="96"/>
      <c r="D35" s="96"/>
      <c r="E35" s="4"/>
      <c r="F35" s="4"/>
      <c r="G35" s="4"/>
      <c r="H35" s="4"/>
      <c r="I35" s="4"/>
      <c r="J35" s="4"/>
      <c r="K35" s="4"/>
      <c r="L35" s="4"/>
      <c r="M35" s="4"/>
      <c r="N35" s="4"/>
      <c r="O35" s="4"/>
      <c r="P35" s="4"/>
      <c r="Q35" s="4"/>
      <c r="R35" s="4"/>
      <c r="S35" s="4"/>
      <c r="T35" s="4"/>
      <c r="U35" s="4"/>
      <c r="V35" s="4"/>
      <c r="W35" s="4"/>
      <c r="X35" s="4"/>
      <c r="Y35" s="4"/>
      <c r="Z35" s="4"/>
      <c r="AA35" s="4"/>
      <c r="AB35" s="4"/>
      <c r="AC35" s="4"/>
      <c r="AD35" s="4"/>
    </row>
    <row r="36" spans="1:30" ht="18.75" customHeight="1">
      <c r="A36" s="61"/>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row>
    <row r="37" spans="1:30" s="17" customFormat="1" ht="38.15" customHeight="1">
      <c r="A37" s="60">
        <f>'Antworten und Logik'!I64</f>
        <v>1</v>
      </c>
      <c r="B37" s="97" t="s">
        <v>28</v>
      </c>
      <c r="C37" s="97"/>
      <c r="D37" s="97"/>
      <c r="E37" s="97"/>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row>
    <row r="38" spans="1:30" s="17" customFormat="1" ht="15" customHeight="1">
      <c r="A38" s="60"/>
      <c r="B38" s="62" t="str">
        <f>'Antworten und Logik'!H64</f>
        <v/>
      </c>
      <c r="C38" s="51"/>
      <c r="D38" s="51"/>
      <c r="E38" s="51"/>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row>
    <row r="39" spans="1:30">
      <c r="A39" s="61"/>
      <c r="B39" s="96"/>
      <c r="C39" s="96"/>
      <c r="D39" s="96"/>
      <c r="E39" s="4"/>
      <c r="F39" s="4"/>
      <c r="G39" s="4"/>
      <c r="H39" s="4"/>
      <c r="I39" s="4"/>
      <c r="J39" s="4"/>
      <c r="K39" s="4"/>
      <c r="L39" s="4"/>
      <c r="M39" s="4"/>
      <c r="N39" s="4"/>
      <c r="O39" s="4"/>
      <c r="P39" s="4"/>
      <c r="Q39" s="4"/>
      <c r="R39" s="4"/>
      <c r="S39" s="4"/>
      <c r="T39" s="4"/>
      <c r="U39" s="4"/>
      <c r="V39" s="4"/>
      <c r="W39" s="4"/>
      <c r="X39" s="4"/>
      <c r="Y39" s="4"/>
      <c r="Z39" s="4"/>
      <c r="AA39" s="4"/>
      <c r="AB39" s="4"/>
      <c r="AC39" s="4"/>
      <c r="AD39" s="4"/>
    </row>
    <row r="40" spans="1:30">
      <c r="A40" s="61"/>
      <c r="B40" s="96"/>
      <c r="C40" s="96"/>
      <c r="D40" s="96"/>
      <c r="E40" s="4"/>
      <c r="F40" s="4"/>
      <c r="G40" s="4"/>
      <c r="H40" s="4"/>
      <c r="I40" s="4"/>
      <c r="J40" s="4"/>
      <c r="K40" s="4"/>
      <c r="L40" s="4"/>
      <c r="M40" s="4"/>
      <c r="N40" s="4"/>
      <c r="O40" s="4"/>
      <c r="P40" s="4"/>
      <c r="Q40" s="4"/>
      <c r="R40" s="4"/>
      <c r="S40" s="4"/>
      <c r="T40" s="4"/>
      <c r="U40" s="4"/>
      <c r="V40" s="4"/>
      <c r="W40" s="4"/>
      <c r="X40" s="4"/>
      <c r="Y40" s="4"/>
      <c r="Z40" s="4"/>
      <c r="AA40" s="4"/>
      <c r="AB40" s="4"/>
      <c r="AC40" s="4"/>
      <c r="AD40" s="4"/>
    </row>
    <row r="41" spans="1:30" ht="14.25" customHeight="1">
      <c r="A41" s="61"/>
      <c r="B41" s="96"/>
      <c r="C41" s="96"/>
      <c r="D41" s="96"/>
      <c r="E41" s="4"/>
      <c r="F41" s="4"/>
      <c r="G41" s="4"/>
      <c r="H41" s="4"/>
      <c r="I41" s="4"/>
      <c r="J41" s="4"/>
      <c r="K41" s="4"/>
      <c r="L41" s="4"/>
      <c r="M41" s="4"/>
      <c r="N41" s="4"/>
      <c r="O41" s="4"/>
      <c r="P41" s="4"/>
      <c r="Q41" s="4"/>
      <c r="R41" s="4"/>
      <c r="S41" s="4"/>
      <c r="T41" s="4"/>
      <c r="U41" s="4"/>
      <c r="V41" s="4"/>
      <c r="W41" s="4"/>
      <c r="X41" s="4"/>
      <c r="Y41" s="4"/>
      <c r="Z41" s="4"/>
      <c r="AA41" s="4"/>
      <c r="AB41" s="4"/>
      <c r="AC41" s="4"/>
      <c r="AD41" s="4"/>
    </row>
    <row r="42" spans="1:30" ht="18.75" customHeight="1">
      <c r="A42" s="61"/>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row>
    <row r="43" spans="1:30" s="17" customFormat="1" ht="38.15" customHeight="1">
      <c r="A43" s="60">
        <f>'Antworten und Logik'!I65</f>
        <v>1</v>
      </c>
      <c r="B43" s="97" t="s">
        <v>29</v>
      </c>
      <c r="C43" s="97"/>
      <c r="D43" s="97"/>
      <c r="E43" s="97"/>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row>
    <row r="44" spans="1:30" s="17" customFormat="1" ht="15" customHeight="1">
      <c r="A44" s="60"/>
      <c r="B44" s="62" t="str">
        <f>'Antworten und Logik'!H65</f>
        <v/>
      </c>
      <c r="C44" s="51"/>
      <c r="D44" s="51"/>
      <c r="E44" s="51"/>
      <c r="F44" s="16"/>
      <c r="G44" s="16"/>
      <c r="H44" s="16"/>
      <c r="I44" s="16"/>
      <c r="J44" s="16"/>
      <c r="K44" s="16"/>
      <c r="L44" s="16"/>
      <c r="M44" s="16"/>
      <c r="N44" s="16"/>
      <c r="O44" s="16"/>
      <c r="P44" s="16"/>
      <c r="Q44" s="16"/>
      <c r="R44" s="16"/>
      <c r="S44" s="16"/>
      <c r="T44" s="16"/>
      <c r="U44" s="16"/>
      <c r="V44" s="16"/>
      <c r="W44" s="16"/>
      <c r="X44" s="16"/>
      <c r="Y44" s="16"/>
      <c r="Z44" s="16"/>
      <c r="AA44" s="16"/>
      <c r="AB44" s="16"/>
      <c r="AC44" s="16"/>
      <c r="AD44" s="16"/>
    </row>
    <row r="45" spans="1:30">
      <c r="A45" s="61"/>
      <c r="B45" s="96"/>
      <c r="C45" s="96"/>
      <c r="D45" s="96"/>
      <c r="E45" s="4"/>
      <c r="F45" s="4"/>
      <c r="G45" s="4"/>
      <c r="H45" s="4"/>
      <c r="I45" s="4"/>
      <c r="J45" s="4"/>
      <c r="K45" s="4"/>
      <c r="L45" s="4"/>
      <c r="M45" s="4"/>
      <c r="N45" s="4"/>
      <c r="O45" s="4"/>
      <c r="P45" s="4"/>
      <c r="Q45" s="4"/>
      <c r="R45" s="4"/>
      <c r="S45" s="4"/>
      <c r="T45" s="4"/>
      <c r="U45" s="4"/>
      <c r="V45" s="4"/>
      <c r="W45" s="4"/>
      <c r="X45" s="4"/>
      <c r="Y45" s="4"/>
      <c r="Z45" s="4"/>
      <c r="AA45" s="4"/>
      <c r="AB45" s="4"/>
      <c r="AC45" s="4"/>
      <c r="AD45" s="4"/>
    </row>
    <row r="46" spans="1:30">
      <c r="A46" s="61"/>
      <c r="B46" s="96"/>
      <c r="C46" s="96"/>
      <c r="D46" s="96"/>
      <c r="E46" s="4"/>
      <c r="F46" s="4"/>
      <c r="G46" s="4"/>
      <c r="H46" s="4"/>
      <c r="I46" s="4"/>
      <c r="J46" s="4"/>
      <c r="K46" s="4"/>
      <c r="L46" s="4"/>
      <c r="M46" s="4"/>
      <c r="N46" s="4"/>
      <c r="O46" s="4"/>
      <c r="P46" s="4"/>
      <c r="Q46" s="4"/>
      <c r="R46" s="4"/>
      <c r="S46" s="4"/>
      <c r="T46" s="4"/>
      <c r="U46" s="4"/>
      <c r="V46" s="4"/>
      <c r="W46" s="4"/>
      <c r="X46" s="4"/>
      <c r="Y46" s="4"/>
      <c r="Z46" s="4"/>
      <c r="AA46" s="4"/>
      <c r="AB46" s="4"/>
      <c r="AC46" s="4"/>
      <c r="AD46" s="4"/>
    </row>
    <row r="47" spans="1:30" ht="14.25" customHeight="1">
      <c r="A47" s="61"/>
      <c r="B47" s="96"/>
      <c r="C47" s="96"/>
      <c r="D47" s="96"/>
      <c r="E47" s="4"/>
      <c r="F47" s="4"/>
      <c r="G47" s="4"/>
      <c r="H47" s="4"/>
      <c r="I47" s="4"/>
      <c r="J47" s="4"/>
      <c r="K47" s="4"/>
      <c r="L47" s="4"/>
      <c r="M47" s="4"/>
      <c r="N47" s="4"/>
      <c r="O47" s="4"/>
      <c r="P47" s="4"/>
      <c r="Q47" s="4"/>
      <c r="R47" s="4"/>
      <c r="S47" s="4"/>
      <c r="T47" s="4"/>
      <c r="U47" s="4"/>
      <c r="V47" s="4"/>
      <c r="W47" s="4"/>
      <c r="X47" s="4"/>
      <c r="Y47" s="4"/>
      <c r="Z47" s="4"/>
      <c r="AA47" s="4"/>
      <c r="AB47" s="4"/>
      <c r="AC47" s="4"/>
      <c r="AD47" s="4"/>
    </row>
    <row r="48" spans="1:30" ht="18.75" customHeight="1">
      <c r="A48" s="61"/>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row>
    <row r="49" spans="1:30" s="17" customFormat="1" ht="38.15" customHeight="1">
      <c r="A49" s="60">
        <f>'Antworten und Logik'!I66</f>
        <v>1</v>
      </c>
      <c r="B49" s="97" t="s">
        <v>30</v>
      </c>
      <c r="C49" s="97"/>
      <c r="D49" s="97"/>
      <c r="E49" s="97"/>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row>
    <row r="50" spans="1:30" s="17" customFormat="1" ht="15" customHeight="1">
      <c r="A50" s="60"/>
      <c r="B50" s="62" t="str">
        <f>'Antworten und Logik'!H66</f>
        <v/>
      </c>
      <c r="C50" s="51"/>
      <c r="D50" s="51"/>
      <c r="E50" s="51"/>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row>
    <row r="51" spans="1:30">
      <c r="A51" s="61"/>
      <c r="B51" s="96"/>
      <c r="C51" s="96"/>
      <c r="D51" s="96"/>
      <c r="E51" s="4"/>
      <c r="F51" s="4"/>
      <c r="G51" s="4"/>
      <c r="H51" s="4"/>
      <c r="I51" s="4"/>
      <c r="J51" s="4"/>
      <c r="K51" s="4"/>
      <c r="L51" s="4"/>
      <c r="M51" s="4"/>
      <c r="N51" s="4"/>
      <c r="O51" s="4"/>
      <c r="P51" s="4"/>
      <c r="Q51" s="4"/>
      <c r="R51" s="4"/>
      <c r="S51" s="4"/>
      <c r="T51" s="4"/>
      <c r="U51" s="4"/>
      <c r="V51" s="4"/>
      <c r="W51" s="4"/>
      <c r="X51" s="4"/>
      <c r="Y51" s="4"/>
      <c r="Z51" s="4"/>
      <c r="AA51" s="4"/>
      <c r="AB51" s="4"/>
      <c r="AC51" s="4"/>
      <c r="AD51" s="4"/>
    </row>
    <row r="52" spans="1:30">
      <c r="A52" s="61"/>
      <c r="B52" s="96"/>
      <c r="C52" s="96"/>
      <c r="D52" s="96"/>
      <c r="E52" s="4"/>
      <c r="F52" s="4"/>
      <c r="G52" s="4"/>
      <c r="H52" s="4"/>
      <c r="I52" s="4"/>
      <c r="J52" s="4"/>
      <c r="K52" s="4"/>
      <c r="L52" s="4"/>
      <c r="M52" s="4"/>
      <c r="N52" s="4"/>
      <c r="O52" s="4"/>
      <c r="P52" s="4"/>
      <c r="Q52" s="4"/>
      <c r="R52" s="4"/>
      <c r="S52" s="4"/>
      <c r="T52" s="4"/>
      <c r="U52" s="4"/>
      <c r="V52" s="4"/>
      <c r="W52" s="4"/>
      <c r="X52" s="4"/>
      <c r="Y52" s="4"/>
      <c r="Z52" s="4"/>
      <c r="AA52" s="4"/>
      <c r="AB52" s="4"/>
      <c r="AC52" s="4"/>
      <c r="AD52" s="4"/>
    </row>
    <row r="53" spans="1:30" ht="14.25" customHeight="1">
      <c r="A53" s="61"/>
      <c r="B53" s="96"/>
      <c r="C53" s="96"/>
      <c r="D53" s="96"/>
      <c r="E53" s="4"/>
      <c r="F53" s="4"/>
      <c r="G53" s="4"/>
      <c r="H53" s="4"/>
      <c r="I53" s="4"/>
      <c r="J53" s="4"/>
      <c r="K53" s="4"/>
      <c r="L53" s="4"/>
      <c r="M53" s="4"/>
      <c r="N53" s="4"/>
      <c r="O53" s="4"/>
      <c r="P53" s="4"/>
      <c r="Q53" s="4"/>
      <c r="R53" s="4"/>
      <c r="S53" s="4"/>
      <c r="T53" s="4"/>
      <c r="U53" s="4"/>
      <c r="V53" s="4"/>
      <c r="W53" s="4"/>
      <c r="X53" s="4"/>
      <c r="Y53" s="4"/>
      <c r="Z53" s="4"/>
      <c r="AA53" s="4"/>
      <c r="AB53" s="4"/>
      <c r="AC53" s="4"/>
      <c r="AD53" s="4"/>
    </row>
    <row r="54" spans="1:30" ht="18.75" customHeight="1">
      <c r="A54" s="61"/>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row>
    <row r="55" spans="1:30" s="17" customFormat="1" ht="22.5" customHeight="1">
      <c r="A55" s="60">
        <f>'Antworten und Logik'!I67</f>
        <v>1</v>
      </c>
      <c r="B55" s="97" t="s">
        <v>31</v>
      </c>
      <c r="C55" s="97"/>
      <c r="D55" s="97"/>
      <c r="E55" s="97"/>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row>
    <row r="56" spans="1:30" s="17" customFormat="1" ht="15" customHeight="1">
      <c r="A56" s="60"/>
      <c r="B56" s="62" t="str">
        <f>'Antworten und Logik'!H67</f>
        <v/>
      </c>
      <c r="C56" s="51"/>
      <c r="D56" s="51"/>
      <c r="E56" s="51"/>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row>
    <row r="57" spans="1:30">
      <c r="A57" s="61"/>
      <c r="B57" s="96"/>
      <c r="C57" s="96"/>
      <c r="D57" s="96"/>
      <c r="E57" s="4"/>
      <c r="F57" s="4"/>
      <c r="G57" s="4"/>
      <c r="H57" s="4"/>
      <c r="I57" s="4"/>
      <c r="J57" s="4"/>
      <c r="K57" s="4"/>
      <c r="L57" s="4"/>
      <c r="M57" s="4"/>
      <c r="N57" s="4"/>
      <c r="O57" s="4"/>
      <c r="P57" s="4"/>
      <c r="Q57" s="4"/>
      <c r="R57" s="4"/>
      <c r="S57" s="4"/>
      <c r="T57" s="4"/>
      <c r="U57" s="4"/>
      <c r="V57" s="4"/>
      <c r="W57" s="4"/>
      <c r="X57" s="4"/>
      <c r="Y57" s="4"/>
      <c r="Z57" s="4"/>
      <c r="AA57" s="4"/>
      <c r="AB57" s="4"/>
      <c r="AC57" s="4"/>
      <c r="AD57" s="4"/>
    </row>
    <row r="58" spans="1:30">
      <c r="A58" s="61"/>
      <c r="B58" s="96"/>
      <c r="C58" s="96"/>
      <c r="D58" s="96"/>
      <c r="E58" s="4"/>
      <c r="F58" s="4"/>
      <c r="G58" s="4"/>
      <c r="H58" s="4"/>
      <c r="I58" s="4"/>
      <c r="J58" s="4"/>
      <c r="K58" s="4"/>
      <c r="L58" s="4"/>
      <c r="M58" s="4"/>
      <c r="N58" s="4"/>
      <c r="O58" s="4"/>
      <c r="P58" s="4"/>
      <c r="Q58" s="4"/>
      <c r="R58" s="4"/>
      <c r="S58" s="4"/>
      <c r="T58" s="4"/>
      <c r="U58" s="4"/>
      <c r="V58" s="4"/>
      <c r="W58" s="4"/>
      <c r="X58" s="4"/>
      <c r="Y58" s="4"/>
      <c r="Z58" s="4"/>
      <c r="AA58" s="4"/>
      <c r="AB58" s="4"/>
      <c r="AC58" s="4"/>
      <c r="AD58" s="4"/>
    </row>
    <row r="59" spans="1:30" ht="14.25" customHeight="1">
      <c r="A59" s="61"/>
      <c r="B59" s="96"/>
      <c r="C59" s="96"/>
      <c r="D59" s="96"/>
      <c r="E59" s="4"/>
      <c r="F59" s="4"/>
      <c r="G59" s="4"/>
      <c r="H59" s="4"/>
      <c r="I59" s="4"/>
      <c r="J59" s="4"/>
      <c r="K59" s="4"/>
      <c r="L59" s="4"/>
      <c r="M59" s="4"/>
      <c r="N59" s="4"/>
      <c r="O59" s="4"/>
      <c r="P59" s="4"/>
      <c r="Q59" s="4"/>
      <c r="R59" s="4"/>
      <c r="S59" s="4"/>
      <c r="T59" s="4"/>
      <c r="U59" s="4"/>
      <c r="V59" s="4"/>
      <c r="W59" s="4"/>
      <c r="X59" s="4"/>
      <c r="Y59" s="4"/>
      <c r="Z59" s="4"/>
      <c r="AA59" s="4"/>
      <c r="AB59" s="4"/>
      <c r="AC59" s="4"/>
      <c r="AD59" s="4"/>
    </row>
    <row r="60" spans="1:30" ht="18.75" customHeight="1">
      <c r="A60" s="61"/>
      <c r="B60" s="4" t="str">
        <f>'Antworten und Logik'!H67</f>
        <v/>
      </c>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row>
    <row r="61" spans="1:30" s="17" customFormat="1" ht="22.5" customHeight="1">
      <c r="A61" s="60">
        <f>'Antworten und Logik'!I68</f>
        <v>1</v>
      </c>
      <c r="B61" s="97" t="s">
        <v>32</v>
      </c>
      <c r="C61" s="97"/>
      <c r="D61" s="97"/>
      <c r="E61" s="97"/>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row>
    <row r="62" spans="1:30" s="17" customFormat="1" ht="15" customHeight="1">
      <c r="A62" s="60"/>
      <c r="B62" s="62" t="str">
        <f>'Antworten und Logik'!H68</f>
        <v/>
      </c>
      <c r="C62" s="51"/>
      <c r="D62" s="51"/>
      <c r="E62" s="51"/>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row>
    <row r="63" spans="1:30">
      <c r="A63" s="61"/>
      <c r="B63" s="96"/>
      <c r="C63" s="96"/>
      <c r="D63" s="96"/>
      <c r="E63" s="4"/>
      <c r="F63" s="4"/>
      <c r="G63" s="4"/>
      <c r="H63" s="4"/>
      <c r="I63" s="4"/>
      <c r="J63" s="4"/>
      <c r="K63" s="4"/>
      <c r="L63" s="4"/>
      <c r="M63" s="4"/>
      <c r="N63" s="4"/>
      <c r="O63" s="4"/>
      <c r="P63" s="4"/>
      <c r="Q63" s="4"/>
      <c r="R63" s="4"/>
      <c r="S63" s="4"/>
      <c r="T63" s="4"/>
      <c r="U63" s="4"/>
      <c r="V63" s="4"/>
      <c r="W63" s="4"/>
      <c r="X63" s="4"/>
      <c r="Y63" s="4"/>
      <c r="Z63" s="4"/>
      <c r="AA63" s="4"/>
      <c r="AB63" s="4"/>
      <c r="AC63" s="4"/>
      <c r="AD63" s="4"/>
    </row>
    <row r="64" spans="1:30">
      <c r="A64" s="61"/>
      <c r="B64" s="96"/>
      <c r="C64" s="96"/>
      <c r="D64" s="96"/>
      <c r="E64" s="4"/>
      <c r="F64" s="4"/>
      <c r="G64" s="4"/>
      <c r="H64" s="4"/>
      <c r="I64" s="4"/>
      <c r="J64" s="4"/>
      <c r="K64" s="4"/>
      <c r="L64" s="4"/>
      <c r="M64" s="4"/>
      <c r="N64" s="4"/>
      <c r="O64" s="4"/>
      <c r="P64" s="4"/>
      <c r="Q64" s="4"/>
      <c r="R64" s="4"/>
      <c r="S64" s="4"/>
      <c r="T64" s="4"/>
      <c r="U64" s="4"/>
      <c r="V64" s="4"/>
      <c r="W64" s="4"/>
      <c r="X64" s="4"/>
      <c r="Y64" s="4"/>
      <c r="Z64" s="4"/>
      <c r="AA64" s="4"/>
      <c r="AB64" s="4"/>
      <c r="AC64" s="4"/>
      <c r="AD64" s="4"/>
    </row>
    <row r="65" spans="1:30" ht="15" customHeight="1">
      <c r="A65" s="61"/>
      <c r="B65" s="96"/>
      <c r="C65" s="96"/>
      <c r="D65" s="96"/>
      <c r="E65" s="4"/>
      <c r="F65" s="4"/>
      <c r="G65" s="4"/>
      <c r="H65" s="4"/>
      <c r="I65" s="4"/>
      <c r="J65" s="4"/>
      <c r="K65" s="4"/>
      <c r="L65" s="4"/>
      <c r="M65" s="4"/>
      <c r="N65" s="4"/>
      <c r="O65" s="4"/>
      <c r="P65" s="4"/>
      <c r="Q65" s="4"/>
      <c r="R65" s="4"/>
      <c r="S65" s="4"/>
      <c r="T65" s="4"/>
      <c r="U65" s="4"/>
      <c r="V65" s="4"/>
      <c r="W65" s="4"/>
      <c r="X65" s="4"/>
      <c r="Y65" s="4"/>
      <c r="Z65" s="4"/>
      <c r="AA65" s="4"/>
      <c r="AB65" s="4"/>
      <c r="AC65" s="4"/>
      <c r="AD65" s="4"/>
    </row>
    <row r="66" spans="1:30" ht="18.75" customHeight="1">
      <c r="A66" s="61"/>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row>
    <row r="67" spans="1:30" s="17" customFormat="1" ht="38.15" customHeight="1">
      <c r="A67" s="60">
        <f>'Antworten und Logik'!I69</f>
        <v>1</v>
      </c>
      <c r="B67" s="97" t="s">
        <v>33</v>
      </c>
      <c r="C67" s="97"/>
      <c r="D67" s="97"/>
      <c r="E67" s="97"/>
      <c r="F67" s="16"/>
      <c r="G67" s="4"/>
      <c r="H67" s="16"/>
      <c r="I67" s="16"/>
      <c r="J67" s="16"/>
      <c r="K67" s="16"/>
      <c r="L67" s="16"/>
      <c r="M67" s="16"/>
      <c r="N67" s="16"/>
      <c r="O67" s="16"/>
      <c r="P67" s="16"/>
      <c r="Q67" s="16"/>
      <c r="R67" s="16"/>
      <c r="S67" s="16"/>
      <c r="T67" s="16"/>
      <c r="U67" s="16"/>
      <c r="V67" s="16"/>
      <c r="W67" s="16"/>
      <c r="X67" s="16"/>
      <c r="Y67" s="16"/>
      <c r="Z67" s="16"/>
      <c r="AA67" s="16"/>
      <c r="AB67" s="16"/>
      <c r="AC67" s="16"/>
      <c r="AD67" s="16"/>
    </row>
    <row r="68" spans="1:30" s="17" customFormat="1" ht="15" customHeight="1">
      <c r="A68" s="60"/>
      <c r="B68" s="62" t="str">
        <f>'Antworten und Logik'!H69</f>
        <v/>
      </c>
      <c r="C68" s="51"/>
      <c r="D68" s="51"/>
      <c r="E68" s="51"/>
      <c r="F68" s="16"/>
      <c r="G68" s="4"/>
      <c r="H68" s="16"/>
      <c r="I68" s="16"/>
      <c r="J68" s="16"/>
      <c r="K68" s="16"/>
      <c r="L68" s="16"/>
      <c r="M68" s="16"/>
      <c r="N68" s="16"/>
      <c r="O68" s="16"/>
      <c r="P68" s="16"/>
      <c r="Q68" s="16"/>
      <c r="R68" s="16"/>
      <c r="S68" s="16"/>
      <c r="T68" s="16"/>
      <c r="U68" s="16"/>
      <c r="V68" s="16"/>
      <c r="W68" s="16"/>
      <c r="X68" s="16"/>
      <c r="Y68" s="16"/>
      <c r="Z68" s="16"/>
      <c r="AA68" s="16"/>
      <c r="AB68" s="16"/>
      <c r="AC68" s="16"/>
      <c r="AD68" s="16"/>
    </row>
    <row r="69" spans="1:30">
      <c r="A69" s="61"/>
      <c r="B69" s="96"/>
      <c r="C69" s="96"/>
      <c r="D69" s="96"/>
      <c r="E69" s="4"/>
      <c r="F69" s="4"/>
      <c r="G69" s="4"/>
      <c r="H69" s="4"/>
      <c r="I69" s="4"/>
      <c r="J69" s="4"/>
      <c r="K69" s="4"/>
      <c r="L69" s="4"/>
      <c r="M69" s="4"/>
      <c r="N69" s="4"/>
      <c r="O69" s="4"/>
      <c r="P69" s="4"/>
      <c r="Q69" s="4"/>
      <c r="R69" s="4"/>
      <c r="S69" s="4"/>
      <c r="T69" s="4"/>
      <c r="U69" s="4"/>
      <c r="V69" s="4"/>
      <c r="W69" s="4"/>
      <c r="X69" s="4"/>
      <c r="Y69" s="4"/>
      <c r="Z69" s="4"/>
      <c r="AA69" s="4"/>
      <c r="AB69" s="4"/>
      <c r="AC69" s="4"/>
      <c r="AD69" s="4"/>
    </row>
    <row r="70" spans="1:30">
      <c r="A70" s="61"/>
      <c r="B70" s="96"/>
      <c r="C70" s="96"/>
      <c r="D70" s="96"/>
      <c r="E70" s="4"/>
      <c r="F70" s="4"/>
      <c r="G70" s="4"/>
      <c r="H70" s="4"/>
      <c r="I70" s="4"/>
      <c r="J70" s="4"/>
      <c r="K70" s="4"/>
      <c r="L70" s="4"/>
      <c r="M70" s="4"/>
      <c r="N70" s="4"/>
      <c r="O70" s="4"/>
      <c r="P70" s="4"/>
      <c r="Q70" s="4"/>
      <c r="R70" s="4"/>
      <c r="S70" s="4"/>
      <c r="T70" s="4"/>
      <c r="U70" s="4"/>
      <c r="V70" s="4"/>
      <c r="W70" s="4"/>
      <c r="X70" s="4"/>
      <c r="Y70" s="4"/>
      <c r="Z70" s="4"/>
      <c r="AA70" s="4"/>
      <c r="AB70" s="4"/>
      <c r="AC70" s="4"/>
      <c r="AD70" s="4"/>
    </row>
    <row r="71" spans="1:30" ht="14.25" customHeight="1">
      <c r="A71" s="61"/>
      <c r="B71" s="96"/>
      <c r="C71" s="96"/>
      <c r="D71" s="96"/>
      <c r="E71" s="4"/>
      <c r="F71" s="4"/>
      <c r="G71" s="4"/>
      <c r="H71" s="4"/>
      <c r="I71" s="4"/>
      <c r="J71" s="4"/>
      <c r="K71" s="4"/>
      <c r="L71" s="4"/>
      <c r="M71" s="4"/>
      <c r="N71" s="4"/>
      <c r="O71" s="4"/>
      <c r="P71" s="4"/>
      <c r="Q71" s="4"/>
      <c r="R71" s="4"/>
      <c r="S71" s="4"/>
      <c r="T71" s="4"/>
      <c r="U71" s="4"/>
      <c r="V71" s="4"/>
      <c r="W71" s="4"/>
      <c r="X71" s="4"/>
      <c r="Y71" s="4"/>
      <c r="Z71" s="4"/>
      <c r="AA71" s="4"/>
      <c r="AB71" s="4"/>
      <c r="AC71" s="4"/>
      <c r="AD71" s="4"/>
    </row>
    <row r="72" spans="1:30" ht="18.75" customHeight="1">
      <c r="A72" s="61"/>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row>
    <row r="73" spans="1:30" s="17" customFormat="1" ht="38.15" customHeight="1">
      <c r="A73" s="60">
        <f>'Antworten und Logik'!I70</f>
        <v>1</v>
      </c>
      <c r="B73" s="97" t="s">
        <v>34</v>
      </c>
      <c r="C73" s="97"/>
      <c r="D73" s="97"/>
      <c r="E73" s="97"/>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row>
    <row r="74" spans="1:30" s="17" customFormat="1" ht="15" customHeight="1">
      <c r="A74" s="60"/>
      <c r="B74" s="62" t="str">
        <f>'Antworten und Logik'!H70</f>
        <v/>
      </c>
      <c r="C74" s="51"/>
      <c r="D74" s="51"/>
      <c r="E74" s="51"/>
      <c r="F74" s="16"/>
      <c r="G74" s="16"/>
      <c r="H74" s="77"/>
      <c r="I74" s="78"/>
      <c r="J74" s="16"/>
      <c r="K74" s="16"/>
      <c r="L74" s="16"/>
      <c r="M74" s="16"/>
      <c r="N74" s="16"/>
      <c r="O74" s="16"/>
      <c r="P74" s="16"/>
      <c r="Q74" s="16"/>
      <c r="R74" s="16"/>
      <c r="S74" s="16"/>
      <c r="T74" s="16"/>
      <c r="U74" s="16"/>
      <c r="V74" s="16"/>
      <c r="W74" s="16"/>
      <c r="X74" s="16"/>
      <c r="Y74" s="16"/>
      <c r="Z74" s="16"/>
      <c r="AA74" s="16"/>
      <c r="AB74" s="16"/>
      <c r="AC74" s="16"/>
      <c r="AD74" s="16"/>
    </row>
    <row r="75" spans="1:30">
      <c r="A75" s="61"/>
      <c r="B75" s="96"/>
      <c r="C75" s="96"/>
      <c r="D75" s="96"/>
      <c r="E75" s="4"/>
      <c r="F75" s="4"/>
      <c r="G75" s="4"/>
      <c r="H75" s="4"/>
      <c r="I75" s="4"/>
      <c r="J75" s="4"/>
      <c r="K75" s="4"/>
      <c r="L75" s="4"/>
      <c r="M75" s="4"/>
      <c r="N75" s="4"/>
      <c r="O75" s="4"/>
      <c r="P75" s="4"/>
      <c r="Q75" s="4"/>
      <c r="R75" s="4"/>
      <c r="S75" s="4"/>
      <c r="T75" s="4"/>
      <c r="U75" s="4"/>
      <c r="V75" s="4"/>
      <c r="W75" s="4"/>
      <c r="X75" s="4"/>
      <c r="Y75" s="4"/>
      <c r="Z75" s="4"/>
      <c r="AA75" s="4"/>
      <c r="AB75" s="4"/>
      <c r="AC75" s="4"/>
      <c r="AD75" s="4"/>
    </row>
    <row r="76" spans="1:30">
      <c r="A76" s="61"/>
      <c r="B76" s="96"/>
      <c r="C76" s="96"/>
      <c r="D76" s="96"/>
      <c r="E76" s="4"/>
      <c r="F76" s="4"/>
      <c r="G76" s="4"/>
      <c r="H76" s="4"/>
      <c r="I76" s="4"/>
      <c r="J76" s="4"/>
      <c r="K76" s="4"/>
      <c r="L76" s="4"/>
      <c r="M76" s="4"/>
      <c r="N76" s="4"/>
      <c r="O76" s="4"/>
      <c r="P76" s="4"/>
      <c r="Q76" s="4"/>
      <c r="R76" s="4"/>
      <c r="S76" s="4"/>
      <c r="T76" s="4"/>
      <c r="U76" s="4"/>
      <c r="V76" s="4"/>
      <c r="W76" s="4"/>
      <c r="X76" s="4"/>
      <c r="Y76" s="4"/>
      <c r="Z76" s="4"/>
      <c r="AA76" s="4"/>
      <c r="AB76" s="4"/>
      <c r="AC76" s="4"/>
      <c r="AD76" s="4"/>
    </row>
    <row r="77" spans="1:30" ht="14.25" customHeight="1">
      <c r="A77" s="61"/>
      <c r="B77" s="96"/>
      <c r="C77" s="96"/>
      <c r="D77" s="96"/>
      <c r="E77" s="4"/>
      <c r="F77" s="4"/>
      <c r="G77" s="4"/>
      <c r="H77" s="4"/>
      <c r="I77" s="4"/>
      <c r="J77" s="4"/>
      <c r="K77" s="4"/>
      <c r="L77" s="4"/>
      <c r="M77" s="4"/>
      <c r="N77" s="4"/>
      <c r="O77" s="4"/>
      <c r="P77" s="4"/>
      <c r="Q77" s="4"/>
      <c r="R77" s="4"/>
      <c r="S77" s="4"/>
      <c r="T77" s="4"/>
      <c r="U77" s="4"/>
      <c r="V77" s="4"/>
      <c r="W77" s="4"/>
      <c r="X77" s="4"/>
      <c r="Y77" s="4"/>
      <c r="Z77" s="4"/>
      <c r="AA77" s="4"/>
      <c r="AB77" s="4"/>
      <c r="AC77" s="4"/>
      <c r="AD77" s="4"/>
    </row>
    <row r="78" spans="1:30" ht="7.5" customHeight="1">
      <c r="A78" s="61"/>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row>
    <row r="79" spans="1:30" ht="18.75" customHeight="1">
      <c r="A79" s="61"/>
      <c r="B79" s="25" t="s">
        <v>35</v>
      </c>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row>
    <row r="80" spans="1:30" ht="18.75" customHeight="1">
      <c r="A80" s="61"/>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row>
    <row r="81" spans="1:30" ht="38.15" customHeight="1">
      <c r="A81" s="61"/>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row>
    <row r="82" spans="1:30">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row>
    <row r="83" spans="1:30">
      <c r="A83" s="4"/>
      <c r="B83" s="96" t="s">
        <v>22</v>
      </c>
      <c r="C83" s="96"/>
      <c r="D83" s="96"/>
      <c r="E83" s="96"/>
      <c r="F83" s="4"/>
      <c r="G83" s="4"/>
      <c r="H83" s="4"/>
      <c r="I83" s="4"/>
      <c r="J83" s="4"/>
      <c r="K83" s="4"/>
      <c r="L83" s="4"/>
      <c r="M83" s="4"/>
      <c r="N83" s="4"/>
      <c r="O83" s="4"/>
      <c r="P83" s="4"/>
      <c r="Q83" s="4"/>
      <c r="R83" s="4"/>
      <c r="S83" s="4"/>
      <c r="T83" s="4"/>
      <c r="U83" s="4"/>
      <c r="V83" s="4"/>
      <c r="W83" s="4"/>
      <c r="X83" s="4"/>
      <c r="Y83" s="4"/>
      <c r="Z83" s="4"/>
      <c r="AA83" s="4"/>
      <c r="AB83" s="4"/>
      <c r="AC83" s="4"/>
      <c r="AD83" s="4"/>
    </row>
    <row r="84" spans="1:30">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row>
    <row r="85" spans="1:30">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row>
    <row r="86" spans="1:30">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row>
    <row r="87" spans="1:30">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row>
    <row r="88" spans="1:30">
      <c r="A88" s="4"/>
      <c r="B88" s="4"/>
      <c r="C88" s="4"/>
      <c r="D88" s="12"/>
      <c r="E88" s="4"/>
      <c r="F88" s="4"/>
      <c r="G88" s="4"/>
      <c r="H88" s="4"/>
      <c r="I88" s="4"/>
      <c r="J88" s="4"/>
      <c r="K88" s="4"/>
      <c r="L88" s="4"/>
      <c r="M88" s="4"/>
      <c r="N88" s="4"/>
      <c r="O88" s="4"/>
      <c r="P88" s="4"/>
      <c r="Q88" s="4"/>
      <c r="R88" s="4"/>
      <c r="S88" s="4"/>
      <c r="T88" s="4"/>
      <c r="U88" s="4"/>
      <c r="V88" s="4"/>
      <c r="W88" s="4"/>
      <c r="X88" s="4"/>
      <c r="Y88" s="4"/>
      <c r="Z88" s="4"/>
      <c r="AA88" s="4"/>
      <c r="AB88" s="4"/>
      <c r="AC88" s="4"/>
      <c r="AD88" s="4"/>
    </row>
    <row r="89" spans="1:30">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row>
    <row r="90" spans="1:30">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row>
    <row r="91" spans="1:30">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row>
    <row r="92" spans="1:30">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row>
    <row r="93" spans="1:30">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row>
    <row r="94" spans="1:30">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row>
    <row r="95" spans="1:30">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row>
    <row r="96" spans="1:30">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row>
    <row r="97" spans="1:30">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row>
    <row r="98" spans="1:30">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row>
    <row r="99" spans="1:30">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row>
    <row r="100" spans="1:30">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row>
    <row r="101" spans="1:30">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row>
    <row r="102" spans="1:30">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row>
    <row r="103" spans="1:30">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row>
    <row r="104" spans="1:30">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row>
    <row r="105" spans="1:30">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row>
    <row r="106" spans="1:30">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row>
    <row r="107" spans="1:30">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row>
    <row r="108" spans="1:30">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row>
    <row r="109" spans="1:30">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row>
    <row r="110" spans="1:30">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row>
    <row r="111" spans="1:30">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row>
    <row r="112" spans="1:30">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row>
    <row r="113" spans="1:30">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row>
    <row r="114" spans="1:30">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row>
    <row r="115" spans="1:30">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row>
    <row r="116" spans="1:30">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row>
    <row r="117" spans="1:30">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row>
    <row r="118" spans="1:30">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row>
    <row r="119" spans="1:30">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row>
    <row r="120" spans="1:30">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row>
    <row r="121" spans="1:30">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row>
    <row r="122" spans="1:30">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row>
    <row r="123" spans="1:30">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row>
    <row r="124" spans="1:30">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row>
    <row r="125" spans="1:30">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row>
    <row r="126" spans="1:30">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row>
    <row r="127" spans="1:30">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row>
    <row r="128" spans="1:30">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row>
    <row r="129" spans="1:30">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row>
    <row r="130" spans="1:30">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row>
    <row r="131" spans="1:30">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row>
    <row r="132" spans="1:30">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row>
    <row r="133" spans="1:30">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row>
    <row r="134" spans="1:30">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row>
    <row r="135" spans="1:30">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row>
    <row r="136" spans="1:30">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row>
    <row r="137" spans="1:30">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row>
    <row r="138" spans="1:30">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row>
    <row r="139" spans="1:30">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row>
    <row r="140" spans="1:30">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row>
    <row r="141" spans="1:30">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row>
    <row r="142" spans="1:30">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row>
    <row r="143" spans="1:30">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row>
    <row r="144" spans="1:30">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row>
    <row r="145" spans="1:30">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row>
    <row r="146" spans="1:30">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row>
    <row r="147" spans="1:30">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row>
    <row r="148" spans="1:30">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row>
    <row r="149" spans="1:30">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row>
    <row r="150" spans="1:30">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row>
    <row r="151" spans="1:30">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row>
    <row r="152" spans="1:30">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row>
    <row r="153" spans="1:30">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row>
  </sheetData>
  <sheetProtection algorithmName="SHA-512" hashValue="hC37KkqqbSlojSHNFxlO1gpSloD2/zdopjKKhPSjDR+g8SxNPlABqjLTsgHNpDWSsAuHafoc+0qAPCaIUO+7yA==" saltValue="TOv+Kq5IDP6rhmcHiecyFg==" spinCount="100000" sheet="1" formatCells="0" formatColumns="0" formatRows="0" insertColumns="0" insertRows="0" insertHyperlinks="0" deleteColumns="0" deleteRows="0" sort="0" autoFilter="0" pivotTables="0"/>
  <mergeCells count="25">
    <mergeCell ref="B83:E83"/>
    <mergeCell ref="B43:E43"/>
    <mergeCell ref="B49:E49"/>
    <mergeCell ref="B55:E55"/>
    <mergeCell ref="B61:E61"/>
    <mergeCell ref="B67:E67"/>
    <mergeCell ref="B63:D65"/>
    <mergeCell ref="B69:D71"/>
    <mergeCell ref="B75:D77"/>
    <mergeCell ref="B31:E31"/>
    <mergeCell ref="B8:E8"/>
    <mergeCell ref="B13:E13"/>
    <mergeCell ref="B73:E73"/>
    <mergeCell ref="B19:E19"/>
    <mergeCell ref="B25:E25"/>
    <mergeCell ref="B9:D11"/>
    <mergeCell ref="B15:D17"/>
    <mergeCell ref="B21:D23"/>
    <mergeCell ref="B27:D29"/>
    <mergeCell ref="B33:D35"/>
    <mergeCell ref="B39:D41"/>
    <mergeCell ref="B45:D47"/>
    <mergeCell ref="B51:D53"/>
    <mergeCell ref="B57:D59"/>
    <mergeCell ref="B37:E37"/>
  </mergeCells>
  <conditionalFormatting sqref="A11 E11:G11 A15:A17 E15:G17 A23 E23:G23 A29 E29:F29 A35 E35:F35 A41 E41:G41 A47 E47:G47 A51:A53 E51:G53 A59 E59:G59 A65 E65:F65 A71 E71:G71 A77 E77:G77">
    <cfRule type="expression" dxfId="164" priority="21">
      <formula>$G$13:$G$72=0</formula>
    </cfRule>
  </conditionalFormatting>
  <conditionalFormatting sqref="B8:E8 B73:E73">
    <cfRule type="expression" dxfId="163" priority="13">
      <formula>$A8=1</formula>
    </cfRule>
  </conditionalFormatting>
  <conditionalFormatting sqref="B13:E13">
    <cfRule type="expression" dxfId="162" priority="12">
      <formula>$A13=1</formula>
    </cfRule>
  </conditionalFormatting>
  <conditionalFormatting sqref="B19:E19">
    <cfRule type="expression" dxfId="161" priority="10">
      <formula>$A19=1</formula>
    </cfRule>
  </conditionalFormatting>
  <conditionalFormatting sqref="B25:E25">
    <cfRule type="expression" dxfId="160" priority="9">
      <formula>$A25=1</formula>
    </cfRule>
  </conditionalFormatting>
  <conditionalFormatting sqref="B31:E31">
    <cfRule type="expression" dxfId="159" priority="8">
      <formula>$A31=1</formula>
    </cfRule>
  </conditionalFormatting>
  <conditionalFormatting sqref="B37:E37">
    <cfRule type="expression" dxfId="158" priority="7">
      <formula>$A37=1</formula>
    </cfRule>
  </conditionalFormatting>
  <conditionalFormatting sqref="B43:E43">
    <cfRule type="expression" dxfId="157" priority="6">
      <formula>$A43=1</formula>
    </cfRule>
  </conditionalFormatting>
  <conditionalFormatting sqref="B49:E49">
    <cfRule type="expression" dxfId="156" priority="5">
      <formula>$A49=1</formula>
    </cfRule>
  </conditionalFormatting>
  <conditionalFormatting sqref="B55:E55">
    <cfRule type="expression" dxfId="155" priority="4">
      <formula>$A55=1</formula>
    </cfRule>
  </conditionalFormatting>
  <conditionalFormatting sqref="B61:E61">
    <cfRule type="expression" dxfId="154" priority="3">
      <formula>$A61=1</formula>
    </cfRule>
  </conditionalFormatting>
  <conditionalFormatting sqref="B67:E67">
    <cfRule type="expression" dxfId="153" priority="2">
      <formula>$A67=1</formula>
    </cfRule>
  </conditionalFormatting>
  <conditionalFormatting sqref="H74">
    <cfRule type="expression" dxfId="152" priority="1">
      <formula>$G$27:$G$32=0</formula>
    </cfRule>
  </conditionalFormatting>
  <hyperlinks>
    <hyperlink ref="B79" r:id="rId1" xr:uid="{2445AC9A-203E-449B-BE0A-47BA8300C07B}"/>
  </hyperlinks>
  <pageMargins left="0.25" right="0.25" top="0.75" bottom="0.75" header="0.3" footer="0.3"/>
  <pageSetup paperSize="9" orientation="portrait" horizontalDpi="300" verticalDpi="0" r:id="rId2"/>
  <drawing r:id="rId3"/>
  <legacyDrawing r:id="rId4"/>
  <mc:AlternateContent xmlns:mc="http://schemas.openxmlformats.org/markup-compatibility/2006">
    <mc:Choice Requires="x14">
      <controls>
        <mc:AlternateContent xmlns:mc="http://schemas.openxmlformats.org/markup-compatibility/2006">
          <mc:Choice Requires="x14">
            <control shapeId="21505" r:id="rId5" name="Group Box 1">
              <controlPr defaultSize="0" autoFill="0" autoPict="0">
                <anchor moveWithCells="1">
                  <from>
                    <xdr:col>1</xdr:col>
                    <xdr:colOff>57150</xdr:colOff>
                    <xdr:row>8</xdr:row>
                    <xdr:rowOff>82550</xdr:rowOff>
                  </from>
                  <to>
                    <xdr:col>3</xdr:col>
                    <xdr:colOff>831850</xdr:colOff>
                    <xdr:row>11</xdr:row>
                    <xdr:rowOff>63500</xdr:rowOff>
                  </to>
                </anchor>
              </controlPr>
            </control>
          </mc:Choice>
        </mc:AlternateContent>
        <mc:AlternateContent xmlns:mc="http://schemas.openxmlformats.org/markup-compatibility/2006">
          <mc:Choice Requires="x14">
            <control shapeId="21506" r:id="rId6" name="Option Button 2">
              <controlPr defaultSize="0" autoFill="0" autoLine="0" autoPict="0">
                <anchor moveWithCells="1">
                  <from>
                    <xdr:col>1</xdr:col>
                    <xdr:colOff>209550</xdr:colOff>
                    <xdr:row>9</xdr:row>
                    <xdr:rowOff>38100</xdr:rowOff>
                  </from>
                  <to>
                    <xdr:col>3</xdr:col>
                    <xdr:colOff>69850</xdr:colOff>
                    <xdr:row>10</xdr:row>
                    <xdr:rowOff>101600</xdr:rowOff>
                  </to>
                </anchor>
              </controlPr>
            </control>
          </mc:Choice>
        </mc:AlternateContent>
        <mc:AlternateContent xmlns:mc="http://schemas.openxmlformats.org/markup-compatibility/2006">
          <mc:Choice Requires="x14">
            <control shapeId="21507" r:id="rId7" name="Option Button 3">
              <controlPr defaultSize="0" autoFill="0" autoLine="0" autoPict="0">
                <anchor moveWithCells="1">
                  <from>
                    <xdr:col>3</xdr:col>
                    <xdr:colOff>209550</xdr:colOff>
                    <xdr:row>9</xdr:row>
                    <xdr:rowOff>50800</xdr:rowOff>
                  </from>
                  <to>
                    <xdr:col>3</xdr:col>
                    <xdr:colOff>787400</xdr:colOff>
                    <xdr:row>10</xdr:row>
                    <xdr:rowOff>107950</xdr:rowOff>
                  </to>
                </anchor>
              </controlPr>
            </control>
          </mc:Choice>
        </mc:AlternateContent>
        <mc:AlternateContent xmlns:mc="http://schemas.openxmlformats.org/markup-compatibility/2006">
          <mc:Choice Requires="x14">
            <control shapeId="21508" r:id="rId8" name="Group Box 4">
              <controlPr defaultSize="0" autoFill="0" autoPict="0">
                <anchor moveWithCells="1">
                  <from>
                    <xdr:col>1</xdr:col>
                    <xdr:colOff>57150</xdr:colOff>
                    <xdr:row>14</xdr:row>
                    <xdr:rowOff>107950</xdr:rowOff>
                  </from>
                  <to>
                    <xdr:col>3</xdr:col>
                    <xdr:colOff>838200</xdr:colOff>
                    <xdr:row>17</xdr:row>
                    <xdr:rowOff>88900</xdr:rowOff>
                  </to>
                </anchor>
              </controlPr>
            </control>
          </mc:Choice>
        </mc:AlternateContent>
        <mc:AlternateContent xmlns:mc="http://schemas.openxmlformats.org/markup-compatibility/2006">
          <mc:Choice Requires="x14">
            <control shapeId="21509" r:id="rId9" name="Option Button 5">
              <controlPr defaultSize="0" autoFill="0" autoLine="0" autoPict="0">
                <anchor moveWithCells="1">
                  <from>
                    <xdr:col>1</xdr:col>
                    <xdr:colOff>209550</xdr:colOff>
                    <xdr:row>15</xdr:row>
                    <xdr:rowOff>63500</xdr:rowOff>
                  </from>
                  <to>
                    <xdr:col>3</xdr:col>
                    <xdr:colOff>76200</xdr:colOff>
                    <xdr:row>16</xdr:row>
                    <xdr:rowOff>127000</xdr:rowOff>
                  </to>
                </anchor>
              </controlPr>
            </control>
          </mc:Choice>
        </mc:AlternateContent>
        <mc:AlternateContent xmlns:mc="http://schemas.openxmlformats.org/markup-compatibility/2006">
          <mc:Choice Requires="x14">
            <control shapeId="21510" r:id="rId10" name="Option Button 6">
              <controlPr defaultSize="0" autoFill="0" autoLine="0" autoPict="0">
                <anchor moveWithCells="1">
                  <from>
                    <xdr:col>3</xdr:col>
                    <xdr:colOff>209550</xdr:colOff>
                    <xdr:row>15</xdr:row>
                    <xdr:rowOff>76200</xdr:rowOff>
                  </from>
                  <to>
                    <xdr:col>3</xdr:col>
                    <xdr:colOff>793750</xdr:colOff>
                    <xdr:row>16</xdr:row>
                    <xdr:rowOff>133350</xdr:rowOff>
                  </to>
                </anchor>
              </controlPr>
            </control>
          </mc:Choice>
        </mc:AlternateContent>
        <mc:AlternateContent xmlns:mc="http://schemas.openxmlformats.org/markup-compatibility/2006">
          <mc:Choice Requires="x14">
            <control shapeId="21511" r:id="rId11" name="Group Box 7">
              <controlPr defaultSize="0" autoFill="0" autoPict="0">
                <anchor moveWithCells="1">
                  <from>
                    <xdr:col>1</xdr:col>
                    <xdr:colOff>57150</xdr:colOff>
                    <xdr:row>75</xdr:row>
                    <xdr:rowOff>177800</xdr:rowOff>
                  </from>
                  <to>
                    <xdr:col>3</xdr:col>
                    <xdr:colOff>838200</xdr:colOff>
                    <xdr:row>79</xdr:row>
                    <xdr:rowOff>19050</xdr:rowOff>
                  </to>
                </anchor>
              </controlPr>
            </control>
          </mc:Choice>
        </mc:AlternateContent>
        <mc:AlternateContent xmlns:mc="http://schemas.openxmlformats.org/markup-compatibility/2006">
          <mc:Choice Requires="x14">
            <control shapeId="21512" r:id="rId12" name="Option Button 8">
              <controlPr defaultSize="0" autoFill="0" autoLine="0" autoPict="0">
                <anchor moveWithCells="1">
                  <from>
                    <xdr:col>1</xdr:col>
                    <xdr:colOff>209550</xdr:colOff>
                    <xdr:row>76</xdr:row>
                    <xdr:rowOff>133350</xdr:rowOff>
                  </from>
                  <to>
                    <xdr:col>3</xdr:col>
                    <xdr:colOff>76200</xdr:colOff>
                    <xdr:row>78</xdr:row>
                    <xdr:rowOff>107950</xdr:rowOff>
                  </to>
                </anchor>
              </controlPr>
            </control>
          </mc:Choice>
        </mc:AlternateContent>
        <mc:AlternateContent xmlns:mc="http://schemas.openxmlformats.org/markup-compatibility/2006">
          <mc:Choice Requires="x14">
            <control shapeId="21513" r:id="rId13" name="Option Button 9">
              <controlPr defaultSize="0" autoFill="0" autoLine="0" autoPict="0">
                <anchor moveWithCells="1">
                  <from>
                    <xdr:col>3</xdr:col>
                    <xdr:colOff>209550</xdr:colOff>
                    <xdr:row>76</xdr:row>
                    <xdr:rowOff>146050</xdr:rowOff>
                  </from>
                  <to>
                    <xdr:col>3</xdr:col>
                    <xdr:colOff>793750</xdr:colOff>
                    <xdr:row>78</xdr:row>
                    <xdr:rowOff>120650</xdr:rowOff>
                  </to>
                </anchor>
              </controlPr>
            </control>
          </mc:Choice>
        </mc:AlternateContent>
        <mc:AlternateContent xmlns:mc="http://schemas.openxmlformats.org/markup-compatibility/2006">
          <mc:Choice Requires="x14">
            <control shapeId="21514" r:id="rId14" name="Group Box 10">
              <controlPr defaultSize="0" autoFill="0" autoPict="0">
                <anchor moveWithCells="1">
                  <from>
                    <xdr:col>1</xdr:col>
                    <xdr:colOff>57150</xdr:colOff>
                    <xdr:row>20</xdr:row>
                    <xdr:rowOff>120650</xdr:rowOff>
                  </from>
                  <to>
                    <xdr:col>3</xdr:col>
                    <xdr:colOff>838200</xdr:colOff>
                    <xdr:row>23</xdr:row>
                    <xdr:rowOff>95250</xdr:rowOff>
                  </to>
                </anchor>
              </controlPr>
            </control>
          </mc:Choice>
        </mc:AlternateContent>
        <mc:AlternateContent xmlns:mc="http://schemas.openxmlformats.org/markup-compatibility/2006">
          <mc:Choice Requires="x14">
            <control shapeId="21515" r:id="rId15" name="Option Button 11">
              <controlPr defaultSize="0" autoFill="0" autoLine="0" autoPict="0">
                <anchor moveWithCells="1">
                  <from>
                    <xdr:col>1</xdr:col>
                    <xdr:colOff>209550</xdr:colOff>
                    <xdr:row>21</xdr:row>
                    <xdr:rowOff>82550</xdr:rowOff>
                  </from>
                  <to>
                    <xdr:col>3</xdr:col>
                    <xdr:colOff>76200</xdr:colOff>
                    <xdr:row>22</xdr:row>
                    <xdr:rowOff>139700</xdr:rowOff>
                  </to>
                </anchor>
              </controlPr>
            </control>
          </mc:Choice>
        </mc:AlternateContent>
        <mc:AlternateContent xmlns:mc="http://schemas.openxmlformats.org/markup-compatibility/2006">
          <mc:Choice Requires="x14">
            <control shapeId="21516" r:id="rId16" name="Option Button 12">
              <controlPr defaultSize="0" autoFill="0" autoLine="0" autoPict="0">
                <anchor moveWithCells="1">
                  <from>
                    <xdr:col>3</xdr:col>
                    <xdr:colOff>209550</xdr:colOff>
                    <xdr:row>21</xdr:row>
                    <xdr:rowOff>88900</xdr:rowOff>
                  </from>
                  <to>
                    <xdr:col>3</xdr:col>
                    <xdr:colOff>793750</xdr:colOff>
                    <xdr:row>22</xdr:row>
                    <xdr:rowOff>152400</xdr:rowOff>
                  </to>
                </anchor>
              </controlPr>
            </control>
          </mc:Choice>
        </mc:AlternateContent>
        <mc:AlternateContent xmlns:mc="http://schemas.openxmlformats.org/markup-compatibility/2006">
          <mc:Choice Requires="x14">
            <control shapeId="21517" r:id="rId17" name="Group Box 13">
              <controlPr defaultSize="0" autoFill="0" autoPict="0">
                <anchor moveWithCells="1">
                  <from>
                    <xdr:col>1</xdr:col>
                    <xdr:colOff>57150</xdr:colOff>
                    <xdr:row>26</xdr:row>
                    <xdr:rowOff>146050</xdr:rowOff>
                  </from>
                  <to>
                    <xdr:col>3</xdr:col>
                    <xdr:colOff>838200</xdr:colOff>
                    <xdr:row>29</xdr:row>
                    <xdr:rowOff>133350</xdr:rowOff>
                  </to>
                </anchor>
              </controlPr>
            </control>
          </mc:Choice>
        </mc:AlternateContent>
        <mc:AlternateContent xmlns:mc="http://schemas.openxmlformats.org/markup-compatibility/2006">
          <mc:Choice Requires="x14">
            <control shapeId="21518" r:id="rId18" name="Option Button 14">
              <controlPr defaultSize="0" autoFill="0" autoLine="0" autoPict="0">
                <anchor moveWithCells="1">
                  <from>
                    <xdr:col>1</xdr:col>
                    <xdr:colOff>209550</xdr:colOff>
                    <xdr:row>27</xdr:row>
                    <xdr:rowOff>101600</xdr:rowOff>
                  </from>
                  <to>
                    <xdr:col>3</xdr:col>
                    <xdr:colOff>76200</xdr:colOff>
                    <xdr:row>28</xdr:row>
                    <xdr:rowOff>165100</xdr:rowOff>
                  </to>
                </anchor>
              </controlPr>
            </control>
          </mc:Choice>
        </mc:AlternateContent>
        <mc:AlternateContent xmlns:mc="http://schemas.openxmlformats.org/markup-compatibility/2006">
          <mc:Choice Requires="x14">
            <control shapeId="21519" r:id="rId19" name="Option Button 15">
              <controlPr defaultSize="0" autoFill="0" autoLine="0" autoPict="0">
                <anchor moveWithCells="1">
                  <from>
                    <xdr:col>3</xdr:col>
                    <xdr:colOff>209550</xdr:colOff>
                    <xdr:row>27</xdr:row>
                    <xdr:rowOff>114300</xdr:rowOff>
                  </from>
                  <to>
                    <xdr:col>3</xdr:col>
                    <xdr:colOff>793750</xdr:colOff>
                    <xdr:row>28</xdr:row>
                    <xdr:rowOff>171450</xdr:rowOff>
                  </to>
                </anchor>
              </controlPr>
            </control>
          </mc:Choice>
        </mc:AlternateContent>
        <mc:AlternateContent xmlns:mc="http://schemas.openxmlformats.org/markup-compatibility/2006">
          <mc:Choice Requires="x14">
            <control shapeId="21523" r:id="rId20" name="Group Box 19">
              <controlPr defaultSize="0" autoFill="0" autoPict="0">
                <anchor moveWithCells="1">
                  <from>
                    <xdr:col>1</xdr:col>
                    <xdr:colOff>57150</xdr:colOff>
                    <xdr:row>39</xdr:row>
                    <xdr:rowOff>0</xdr:rowOff>
                  </from>
                  <to>
                    <xdr:col>3</xdr:col>
                    <xdr:colOff>838200</xdr:colOff>
                    <xdr:row>41</xdr:row>
                    <xdr:rowOff>177800</xdr:rowOff>
                  </to>
                </anchor>
              </controlPr>
            </control>
          </mc:Choice>
        </mc:AlternateContent>
        <mc:AlternateContent xmlns:mc="http://schemas.openxmlformats.org/markup-compatibility/2006">
          <mc:Choice Requires="x14">
            <control shapeId="21524" r:id="rId21" name="Option Button 20">
              <controlPr defaultSize="0" autoFill="0" autoLine="0" autoPict="0">
                <anchor moveWithCells="1">
                  <from>
                    <xdr:col>1</xdr:col>
                    <xdr:colOff>209550</xdr:colOff>
                    <xdr:row>39</xdr:row>
                    <xdr:rowOff>152400</xdr:rowOff>
                  </from>
                  <to>
                    <xdr:col>3</xdr:col>
                    <xdr:colOff>76200</xdr:colOff>
                    <xdr:row>41</xdr:row>
                    <xdr:rowOff>31750</xdr:rowOff>
                  </to>
                </anchor>
              </controlPr>
            </control>
          </mc:Choice>
        </mc:AlternateContent>
        <mc:AlternateContent xmlns:mc="http://schemas.openxmlformats.org/markup-compatibility/2006">
          <mc:Choice Requires="x14">
            <control shapeId="21525" r:id="rId22" name="Option Button 21">
              <controlPr defaultSize="0" autoFill="0" autoLine="0" autoPict="0">
                <anchor moveWithCells="1">
                  <from>
                    <xdr:col>3</xdr:col>
                    <xdr:colOff>209550</xdr:colOff>
                    <xdr:row>39</xdr:row>
                    <xdr:rowOff>165100</xdr:rowOff>
                  </from>
                  <to>
                    <xdr:col>3</xdr:col>
                    <xdr:colOff>793750</xdr:colOff>
                    <xdr:row>41</xdr:row>
                    <xdr:rowOff>44450</xdr:rowOff>
                  </to>
                </anchor>
              </controlPr>
            </control>
          </mc:Choice>
        </mc:AlternateContent>
        <mc:AlternateContent xmlns:mc="http://schemas.openxmlformats.org/markup-compatibility/2006">
          <mc:Choice Requires="x14">
            <control shapeId="21526" r:id="rId23" name="Group Box 22">
              <controlPr defaultSize="0" autoFill="0" autoPict="0">
                <anchor moveWithCells="1">
                  <from>
                    <xdr:col>1</xdr:col>
                    <xdr:colOff>44450</xdr:colOff>
                    <xdr:row>45</xdr:row>
                    <xdr:rowOff>63500</xdr:rowOff>
                  </from>
                  <to>
                    <xdr:col>3</xdr:col>
                    <xdr:colOff>844550</xdr:colOff>
                    <xdr:row>48</xdr:row>
                    <xdr:rowOff>0</xdr:rowOff>
                  </to>
                </anchor>
              </controlPr>
            </control>
          </mc:Choice>
        </mc:AlternateContent>
        <mc:AlternateContent xmlns:mc="http://schemas.openxmlformats.org/markup-compatibility/2006">
          <mc:Choice Requires="x14">
            <control shapeId="21527" r:id="rId24" name="Option Button 23">
              <controlPr defaultSize="0" autoFill="0" autoLine="0" autoPict="0">
                <anchor moveWithCells="1">
                  <from>
                    <xdr:col>1</xdr:col>
                    <xdr:colOff>203200</xdr:colOff>
                    <xdr:row>46</xdr:row>
                    <xdr:rowOff>19050</xdr:rowOff>
                  </from>
                  <to>
                    <xdr:col>3</xdr:col>
                    <xdr:colOff>76200</xdr:colOff>
                    <xdr:row>47</xdr:row>
                    <xdr:rowOff>95250</xdr:rowOff>
                  </to>
                </anchor>
              </controlPr>
            </control>
          </mc:Choice>
        </mc:AlternateContent>
        <mc:AlternateContent xmlns:mc="http://schemas.openxmlformats.org/markup-compatibility/2006">
          <mc:Choice Requires="x14">
            <control shapeId="21528" r:id="rId25" name="Option Button 24">
              <controlPr defaultSize="0" autoFill="0" autoLine="0" autoPict="0">
                <anchor moveWithCells="1">
                  <from>
                    <xdr:col>3</xdr:col>
                    <xdr:colOff>215900</xdr:colOff>
                    <xdr:row>46</xdr:row>
                    <xdr:rowOff>25400</xdr:rowOff>
                  </from>
                  <to>
                    <xdr:col>3</xdr:col>
                    <xdr:colOff>806450</xdr:colOff>
                    <xdr:row>47</xdr:row>
                    <xdr:rowOff>101600</xdr:rowOff>
                  </to>
                </anchor>
              </controlPr>
            </control>
          </mc:Choice>
        </mc:AlternateContent>
        <mc:AlternateContent xmlns:mc="http://schemas.openxmlformats.org/markup-compatibility/2006">
          <mc:Choice Requires="x14">
            <control shapeId="21529" r:id="rId26" name="Group Box 25">
              <controlPr defaultSize="0" autoFill="0" autoPict="0">
                <anchor moveWithCells="1">
                  <from>
                    <xdr:col>1</xdr:col>
                    <xdr:colOff>57150</xdr:colOff>
                    <xdr:row>51</xdr:row>
                    <xdr:rowOff>63500</xdr:rowOff>
                  </from>
                  <to>
                    <xdr:col>3</xdr:col>
                    <xdr:colOff>838200</xdr:colOff>
                    <xdr:row>53</xdr:row>
                    <xdr:rowOff>234950</xdr:rowOff>
                  </to>
                </anchor>
              </controlPr>
            </control>
          </mc:Choice>
        </mc:AlternateContent>
        <mc:AlternateContent xmlns:mc="http://schemas.openxmlformats.org/markup-compatibility/2006">
          <mc:Choice Requires="x14">
            <control shapeId="21530" r:id="rId27" name="Option Button 26">
              <controlPr defaultSize="0" autoFill="0" autoLine="0" autoPict="0">
                <anchor moveWithCells="1">
                  <from>
                    <xdr:col>1</xdr:col>
                    <xdr:colOff>209550</xdr:colOff>
                    <xdr:row>52</xdr:row>
                    <xdr:rowOff>19050</xdr:rowOff>
                  </from>
                  <to>
                    <xdr:col>3</xdr:col>
                    <xdr:colOff>76200</xdr:colOff>
                    <xdr:row>53</xdr:row>
                    <xdr:rowOff>88900</xdr:rowOff>
                  </to>
                </anchor>
              </controlPr>
            </control>
          </mc:Choice>
        </mc:AlternateContent>
        <mc:AlternateContent xmlns:mc="http://schemas.openxmlformats.org/markup-compatibility/2006">
          <mc:Choice Requires="x14">
            <control shapeId="21531" r:id="rId28" name="Option Button 27">
              <controlPr defaultSize="0" autoFill="0" autoLine="0" autoPict="0">
                <anchor moveWithCells="1">
                  <from>
                    <xdr:col>3</xdr:col>
                    <xdr:colOff>209550</xdr:colOff>
                    <xdr:row>52</xdr:row>
                    <xdr:rowOff>31750</xdr:rowOff>
                  </from>
                  <to>
                    <xdr:col>3</xdr:col>
                    <xdr:colOff>793750</xdr:colOff>
                    <xdr:row>53</xdr:row>
                    <xdr:rowOff>101600</xdr:rowOff>
                  </to>
                </anchor>
              </controlPr>
            </control>
          </mc:Choice>
        </mc:AlternateContent>
        <mc:AlternateContent xmlns:mc="http://schemas.openxmlformats.org/markup-compatibility/2006">
          <mc:Choice Requires="x14">
            <control shapeId="21532" r:id="rId29" name="Group Box 28">
              <controlPr defaultSize="0" autoFill="0" autoPict="0">
                <anchor moveWithCells="1">
                  <from>
                    <xdr:col>1</xdr:col>
                    <xdr:colOff>57150</xdr:colOff>
                    <xdr:row>57</xdr:row>
                    <xdr:rowOff>82550</xdr:rowOff>
                  </from>
                  <to>
                    <xdr:col>3</xdr:col>
                    <xdr:colOff>838200</xdr:colOff>
                    <xdr:row>60</xdr:row>
                    <xdr:rowOff>12700</xdr:rowOff>
                  </to>
                </anchor>
              </controlPr>
            </control>
          </mc:Choice>
        </mc:AlternateContent>
        <mc:AlternateContent xmlns:mc="http://schemas.openxmlformats.org/markup-compatibility/2006">
          <mc:Choice Requires="x14">
            <control shapeId="21533" r:id="rId30" name="Option Button 29">
              <controlPr defaultSize="0" autoFill="0" autoLine="0" autoPict="0">
                <anchor moveWithCells="1">
                  <from>
                    <xdr:col>1</xdr:col>
                    <xdr:colOff>209550</xdr:colOff>
                    <xdr:row>58</xdr:row>
                    <xdr:rowOff>38100</xdr:rowOff>
                  </from>
                  <to>
                    <xdr:col>3</xdr:col>
                    <xdr:colOff>76200</xdr:colOff>
                    <xdr:row>59</xdr:row>
                    <xdr:rowOff>107950</xdr:rowOff>
                  </to>
                </anchor>
              </controlPr>
            </control>
          </mc:Choice>
        </mc:AlternateContent>
        <mc:AlternateContent xmlns:mc="http://schemas.openxmlformats.org/markup-compatibility/2006">
          <mc:Choice Requires="x14">
            <control shapeId="21534" r:id="rId31" name="Option Button 30">
              <controlPr defaultSize="0" autoFill="0" autoLine="0" autoPict="0">
                <anchor moveWithCells="1">
                  <from>
                    <xdr:col>3</xdr:col>
                    <xdr:colOff>209550</xdr:colOff>
                    <xdr:row>58</xdr:row>
                    <xdr:rowOff>50800</xdr:rowOff>
                  </from>
                  <to>
                    <xdr:col>3</xdr:col>
                    <xdr:colOff>793750</xdr:colOff>
                    <xdr:row>59</xdr:row>
                    <xdr:rowOff>120650</xdr:rowOff>
                  </to>
                </anchor>
              </controlPr>
            </control>
          </mc:Choice>
        </mc:AlternateContent>
        <mc:AlternateContent xmlns:mc="http://schemas.openxmlformats.org/markup-compatibility/2006">
          <mc:Choice Requires="x14">
            <control shapeId="21535" r:id="rId32" name="Group Box 31">
              <controlPr defaultSize="0" autoFill="0" autoPict="0">
                <anchor moveWithCells="1">
                  <from>
                    <xdr:col>1</xdr:col>
                    <xdr:colOff>57150</xdr:colOff>
                    <xdr:row>63</xdr:row>
                    <xdr:rowOff>107950</xdr:rowOff>
                  </from>
                  <to>
                    <xdr:col>3</xdr:col>
                    <xdr:colOff>838200</xdr:colOff>
                    <xdr:row>66</xdr:row>
                    <xdr:rowOff>25400</xdr:rowOff>
                  </to>
                </anchor>
              </controlPr>
            </control>
          </mc:Choice>
        </mc:AlternateContent>
        <mc:AlternateContent xmlns:mc="http://schemas.openxmlformats.org/markup-compatibility/2006">
          <mc:Choice Requires="x14">
            <control shapeId="21536" r:id="rId33" name="Option Button 32">
              <controlPr defaultSize="0" autoFill="0" autoLine="0" autoPict="0">
                <anchor moveWithCells="1">
                  <from>
                    <xdr:col>1</xdr:col>
                    <xdr:colOff>209550</xdr:colOff>
                    <xdr:row>64</xdr:row>
                    <xdr:rowOff>63500</xdr:rowOff>
                  </from>
                  <to>
                    <xdr:col>3</xdr:col>
                    <xdr:colOff>76200</xdr:colOff>
                    <xdr:row>65</xdr:row>
                    <xdr:rowOff>120650</xdr:rowOff>
                  </to>
                </anchor>
              </controlPr>
            </control>
          </mc:Choice>
        </mc:AlternateContent>
        <mc:AlternateContent xmlns:mc="http://schemas.openxmlformats.org/markup-compatibility/2006">
          <mc:Choice Requires="x14">
            <control shapeId="21537" r:id="rId34" name="Option Button 33">
              <controlPr defaultSize="0" autoFill="0" autoLine="0" autoPict="0">
                <anchor moveWithCells="1">
                  <from>
                    <xdr:col>3</xdr:col>
                    <xdr:colOff>209550</xdr:colOff>
                    <xdr:row>64</xdr:row>
                    <xdr:rowOff>69850</xdr:rowOff>
                  </from>
                  <to>
                    <xdr:col>3</xdr:col>
                    <xdr:colOff>793750</xdr:colOff>
                    <xdr:row>65</xdr:row>
                    <xdr:rowOff>133350</xdr:rowOff>
                  </to>
                </anchor>
              </controlPr>
            </control>
          </mc:Choice>
        </mc:AlternateContent>
        <mc:AlternateContent xmlns:mc="http://schemas.openxmlformats.org/markup-compatibility/2006">
          <mc:Choice Requires="x14">
            <control shapeId="21538" r:id="rId35" name="Group Box 34">
              <controlPr defaultSize="0" autoFill="0" autoPict="0">
                <anchor moveWithCells="1">
                  <from>
                    <xdr:col>1</xdr:col>
                    <xdr:colOff>57150</xdr:colOff>
                    <xdr:row>69</xdr:row>
                    <xdr:rowOff>133350</xdr:rowOff>
                  </from>
                  <to>
                    <xdr:col>3</xdr:col>
                    <xdr:colOff>838200</xdr:colOff>
                    <xdr:row>72</xdr:row>
                    <xdr:rowOff>63500</xdr:rowOff>
                  </to>
                </anchor>
              </controlPr>
            </control>
          </mc:Choice>
        </mc:AlternateContent>
        <mc:AlternateContent xmlns:mc="http://schemas.openxmlformats.org/markup-compatibility/2006">
          <mc:Choice Requires="x14">
            <control shapeId="21539" r:id="rId36" name="Option Button 35">
              <controlPr defaultSize="0" autoFill="0" autoLine="0" autoPict="0">
                <anchor moveWithCells="1">
                  <from>
                    <xdr:col>1</xdr:col>
                    <xdr:colOff>209550</xdr:colOff>
                    <xdr:row>70</xdr:row>
                    <xdr:rowOff>88900</xdr:rowOff>
                  </from>
                  <to>
                    <xdr:col>3</xdr:col>
                    <xdr:colOff>76200</xdr:colOff>
                    <xdr:row>71</xdr:row>
                    <xdr:rowOff>158750</xdr:rowOff>
                  </to>
                </anchor>
              </controlPr>
            </control>
          </mc:Choice>
        </mc:AlternateContent>
        <mc:AlternateContent xmlns:mc="http://schemas.openxmlformats.org/markup-compatibility/2006">
          <mc:Choice Requires="x14">
            <control shapeId="21540" r:id="rId37" name="Option Button 36">
              <controlPr defaultSize="0" autoFill="0" autoLine="0" autoPict="0">
                <anchor moveWithCells="1">
                  <from>
                    <xdr:col>3</xdr:col>
                    <xdr:colOff>209550</xdr:colOff>
                    <xdr:row>70</xdr:row>
                    <xdr:rowOff>95250</xdr:rowOff>
                  </from>
                  <to>
                    <xdr:col>3</xdr:col>
                    <xdr:colOff>793750</xdr:colOff>
                    <xdr:row>71</xdr:row>
                    <xdr:rowOff>165100</xdr:rowOff>
                  </to>
                </anchor>
              </controlPr>
            </control>
          </mc:Choice>
        </mc:AlternateContent>
        <mc:AlternateContent xmlns:mc="http://schemas.openxmlformats.org/markup-compatibility/2006">
          <mc:Choice Requires="x14">
            <control shapeId="21543" r:id="rId38" name="Group Box 39">
              <controlPr defaultSize="0" autoFill="0" autoPict="0">
                <anchor moveWithCells="1">
                  <from>
                    <xdr:col>1</xdr:col>
                    <xdr:colOff>57150</xdr:colOff>
                    <xdr:row>32</xdr:row>
                    <xdr:rowOff>165100</xdr:rowOff>
                  </from>
                  <to>
                    <xdr:col>3</xdr:col>
                    <xdr:colOff>838200</xdr:colOff>
                    <xdr:row>35</xdr:row>
                    <xdr:rowOff>139700</xdr:rowOff>
                  </to>
                </anchor>
              </controlPr>
            </control>
          </mc:Choice>
        </mc:AlternateContent>
        <mc:AlternateContent xmlns:mc="http://schemas.openxmlformats.org/markup-compatibility/2006">
          <mc:Choice Requires="x14">
            <control shapeId="21544" r:id="rId39" name="Option Button 40">
              <controlPr defaultSize="0" autoFill="0" autoLine="0" autoPict="0">
                <anchor moveWithCells="1">
                  <from>
                    <xdr:col>1</xdr:col>
                    <xdr:colOff>209550</xdr:colOff>
                    <xdr:row>33</xdr:row>
                    <xdr:rowOff>120650</xdr:rowOff>
                  </from>
                  <to>
                    <xdr:col>3</xdr:col>
                    <xdr:colOff>76200</xdr:colOff>
                    <xdr:row>34</xdr:row>
                    <xdr:rowOff>184150</xdr:rowOff>
                  </to>
                </anchor>
              </controlPr>
            </control>
          </mc:Choice>
        </mc:AlternateContent>
        <mc:AlternateContent xmlns:mc="http://schemas.openxmlformats.org/markup-compatibility/2006">
          <mc:Choice Requires="x14">
            <control shapeId="21545" r:id="rId40" name="Option Button 41">
              <controlPr defaultSize="0" autoFill="0" autoLine="0" autoPict="0">
                <anchor moveWithCells="1">
                  <from>
                    <xdr:col>3</xdr:col>
                    <xdr:colOff>209550</xdr:colOff>
                    <xdr:row>33</xdr:row>
                    <xdr:rowOff>133350</xdr:rowOff>
                  </from>
                  <to>
                    <xdr:col>3</xdr:col>
                    <xdr:colOff>793750</xdr:colOff>
                    <xdr:row>35</xdr:row>
                    <xdr:rowOff>6350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3D5D4-E80C-4FF8-806A-EDB9DED414A1}">
  <sheetPr>
    <tabColor rgb="FFF5D200"/>
  </sheetPr>
  <dimension ref="A1:AD153"/>
  <sheetViews>
    <sheetView tabSelected="1" topLeftCell="A10" zoomScale="120" zoomScaleNormal="120" workbookViewId="0">
      <selection activeCell="I26" sqref="I26"/>
    </sheetView>
  </sheetViews>
  <sheetFormatPr defaultColWidth="11.453125" defaultRowHeight="15.5"/>
  <cols>
    <col min="1" max="1" width="5.7265625" style="1" customWidth="1"/>
    <col min="2" max="2" width="7" style="1" customWidth="1"/>
    <col min="3" max="3" width="3.54296875" style="1" customWidth="1"/>
    <col min="4" max="4" width="43.54296875" style="1" customWidth="1"/>
    <col min="5" max="5" width="35" style="1" customWidth="1"/>
    <col min="6" max="6" width="5.7265625" style="1" customWidth="1"/>
    <col min="7" max="16384" width="11.453125" style="1"/>
  </cols>
  <sheetData>
    <row r="1" spans="1:30">
      <c r="A1" s="4"/>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1:30">
      <c r="A2" s="4"/>
      <c r="B2" s="4"/>
      <c r="C2" s="4"/>
      <c r="D2" s="5" t="s">
        <v>0</v>
      </c>
      <c r="E2" s="6"/>
      <c r="F2" s="4"/>
      <c r="G2" s="4"/>
      <c r="H2" s="4"/>
      <c r="I2" s="4"/>
      <c r="J2" s="4"/>
      <c r="K2" s="4"/>
      <c r="L2" s="4"/>
      <c r="M2" s="4"/>
      <c r="N2" s="4"/>
      <c r="O2" s="4"/>
      <c r="P2" s="4"/>
      <c r="Q2" s="4"/>
      <c r="R2" s="4"/>
      <c r="S2" s="4"/>
      <c r="T2" s="4"/>
      <c r="U2" s="4"/>
      <c r="V2" s="4"/>
      <c r="W2" s="4"/>
      <c r="X2" s="4"/>
      <c r="Y2" s="4"/>
      <c r="Z2" s="4"/>
      <c r="AA2" s="4"/>
      <c r="AB2" s="4"/>
      <c r="AC2" s="4"/>
      <c r="AD2" s="4"/>
    </row>
    <row r="3" spans="1:30">
      <c r="A3" s="4"/>
      <c r="B3" s="4"/>
      <c r="C3" s="4"/>
      <c r="D3" s="4"/>
      <c r="E3" s="4"/>
      <c r="F3" s="4"/>
      <c r="G3" s="4"/>
      <c r="H3" s="4"/>
      <c r="I3" s="4"/>
      <c r="J3" s="4"/>
      <c r="K3" s="4"/>
      <c r="L3" s="4"/>
      <c r="M3" s="4"/>
      <c r="N3" s="4"/>
      <c r="O3" s="4"/>
      <c r="P3" s="4"/>
      <c r="Q3" s="4"/>
      <c r="R3" s="4"/>
      <c r="S3" s="4"/>
      <c r="T3" s="4"/>
      <c r="U3" s="4"/>
      <c r="V3" s="4"/>
      <c r="W3" s="4"/>
      <c r="X3" s="4"/>
      <c r="Y3" s="4"/>
      <c r="Z3" s="4"/>
      <c r="AA3" s="4"/>
      <c r="AB3" s="4"/>
      <c r="AC3" s="4"/>
      <c r="AD3" s="4"/>
    </row>
    <row r="4" spans="1:30">
      <c r="A4" s="4"/>
      <c r="B4" s="4"/>
      <c r="C4" s="4"/>
      <c r="D4" s="4"/>
      <c r="E4" s="4"/>
      <c r="F4" s="4"/>
      <c r="G4" s="4"/>
      <c r="H4" s="4"/>
      <c r="I4" s="4"/>
      <c r="J4" s="4"/>
      <c r="K4" s="4"/>
      <c r="L4" s="4"/>
      <c r="M4" s="4"/>
      <c r="N4" s="4"/>
      <c r="O4" s="4"/>
      <c r="P4" s="4"/>
      <c r="Q4" s="4"/>
      <c r="R4" s="4"/>
      <c r="S4" s="4"/>
      <c r="T4" s="4"/>
      <c r="U4" s="4"/>
      <c r="V4" s="4"/>
      <c r="W4" s="4"/>
      <c r="X4" s="4"/>
      <c r="Y4" s="4"/>
      <c r="Z4" s="4"/>
      <c r="AA4" s="4"/>
      <c r="AB4" s="4"/>
      <c r="AC4" s="4"/>
      <c r="AD4" s="4"/>
    </row>
    <row r="5" spans="1:30" ht="28.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row>
    <row r="6" spans="1:30" ht="47.25" customHeight="1">
      <c r="A6" s="4"/>
      <c r="B6" s="13"/>
      <c r="C6" s="8"/>
      <c r="D6" s="4"/>
      <c r="E6" s="8"/>
      <c r="F6" s="8"/>
      <c r="G6" s="8"/>
      <c r="H6" s="26"/>
      <c r="I6" s="4"/>
      <c r="J6" s="4"/>
      <c r="K6" s="4"/>
      <c r="L6" s="4"/>
      <c r="M6" s="4"/>
      <c r="N6" s="4"/>
      <c r="O6" s="4"/>
      <c r="P6" s="4"/>
      <c r="Q6" s="4"/>
      <c r="R6" s="4"/>
      <c r="S6" s="4"/>
      <c r="T6" s="4"/>
      <c r="U6" s="4"/>
      <c r="V6" s="4"/>
      <c r="W6" s="4"/>
      <c r="X6" s="4"/>
      <c r="Y6" s="4"/>
      <c r="Z6" s="4"/>
      <c r="AA6" s="4"/>
      <c r="AB6" s="4"/>
      <c r="AC6" s="4"/>
      <c r="AD6" s="4"/>
    </row>
    <row r="7" spans="1:30" ht="18.75" customHeight="1">
      <c r="A7" s="4"/>
      <c r="B7" s="4"/>
      <c r="C7" s="4"/>
      <c r="D7" s="4"/>
      <c r="E7" s="4"/>
      <c r="F7" s="4"/>
      <c r="G7" s="4"/>
      <c r="H7" s="4"/>
      <c r="I7" s="4"/>
      <c r="J7" s="4"/>
      <c r="K7" s="4"/>
      <c r="L7" s="4"/>
      <c r="M7" s="4"/>
      <c r="N7" s="4"/>
      <c r="O7" s="4"/>
      <c r="P7" s="4"/>
      <c r="Q7" s="4"/>
      <c r="R7" s="4"/>
      <c r="S7" s="4"/>
      <c r="T7" s="4"/>
      <c r="U7" s="4"/>
      <c r="V7" s="4"/>
      <c r="W7" s="4"/>
      <c r="X7" s="4"/>
      <c r="Y7" s="4"/>
      <c r="Z7" s="4"/>
      <c r="AA7" s="4"/>
      <c r="AB7" s="4"/>
      <c r="AC7" s="4"/>
      <c r="AD7" s="4"/>
    </row>
    <row r="8" spans="1:30" s="17" customFormat="1" ht="52.5" customHeight="1">
      <c r="A8" s="60"/>
      <c r="B8" s="97" t="s">
        <v>36</v>
      </c>
      <c r="C8" s="97"/>
      <c r="D8" s="97"/>
      <c r="E8" s="97"/>
      <c r="F8" s="16"/>
      <c r="G8" s="16"/>
      <c r="H8" s="16"/>
      <c r="I8" s="16"/>
      <c r="J8" s="16"/>
      <c r="K8" s="16"/>
      <c r="L8" s="16"/>
      <c r="M8" s="16"/>
      <c r="N8" s="16"/>
      <c r="O8" s="16"/>
      <c r="P8" s="16"/>
      <c r="Q8" s="16"/>
      <c r="R8" s="16"/>
      <c r="S8" s="16"/>
      <c r="T8" s="16"/>
      <c r="U8" s="16"/>
      <c r="V8" s="16"/>
      <c r="W8" s="16"/>
      <c r="X8" s="16"/>
      <c r="Y8" s="16"/>
      <c r="Z8" s="16"/>
      <c r="AA8" s="16"/>
      <c r="AB8" s="16"/>
      <c r="AC8" s="16"/>
      <c r="AD8" s="16"/>
    </row>
    <row r="9" spans="1:30">
      <c r="A9" s="61"/>
      <c r="B9" s="96"/>
      <c r="C9" s="96"/>
      <c r="D9" s="96"/>
      <c r="E9" s="4"/>
      <c r="F9" s="4"/>
      <c r="G9" s="4"/>
      <c r="H9" s="4"/>
      <c r="I9" s="4"/>
      <c r="J9" s="4"/>
      <c r="K9" s="4"/>
      <c r="L9" s="4"/>
      <c r="M9" s="4"/>
      <c r="N9" s="4"/>
      <c r="O9" s="4"/>
      <c r="P9" s="4"/>
      <c r="Q9" s="4"/>
      <c r="R9" s="4"/>
      <c r="S9" s="4"/>
      <c r="T9" s="4"/>
      <c r="U9" s="4"/>
      <c r="V9" s="4"/>
      <c r="W9" s="4"/>
      <c r="X9" s="4"/>
      <c r="Y9" s="4"/>
      <c r="Z9" s="4"/>
      <c r="AA9" s="4"/>
      <c r="AB9" s="4"/>
      <c r="AC9" s="4"/>
      <c r="AD9" s="4"/>
    </row>
    <row r="10" spans="1:30">
      <c r="A10" s="61"/>
      <c r="B10" s="96"/>
      <c r="C10" s="96"/>
      <c r="D10" s="96"/>
      <c r="E10" s="4"/>
      <c r="F10" s="4"/>
      <c r="G10" s="4"/>
      <c r="H10" s="4"/>
      <c r="I10" s="4"/>
      <c r="J10" s="4"/>
      <c r="K10" s="4"/>
      <c r="L10" s="4"/>
      <c r="M10" s="4"/>
      <c r="N10" s="4"/>
      <c r="O10" s="4"/>
      <c r="P10" s="4"/>
      <c r="Q10" s="4"/>
      <c r="R10" s="4"/>
      <c r="S10" s="4"/>
      <c r="T10" s="4"/>
      <c r="U10" s="4"/>
      <c r="V10" s="4"/>
      <c r="W10" s="4"/>
      <c r="X10" s="4"/>
      <c r="Y10" s="4"/>
      <c r="Z10" s="4"/>
      <c r="AA10" s="4"/>
      <c r="AB10" s="4"/>
      <c r="AC10" s="4"/>
      <c r="AD10" s="4"/>
    </row>
    <row r="11" spans="1:30" ht="14.25" customHeight="1">
      <c r="A11" s="61"/>
      <c r="B11" s="96"/>
      <c r="C11" s="96"/>
      <c r="D11" s="96"/>
      <c r="E11" s="4"/>
      <c r="F11" s="4"/>
      <c r="G11" s="4"/>
      <c r="H11" s="4"/>
      <c r="I11" s="4"/>
      <c r="J11" s="4"/>
      <c r="K11" s="4"/>
      <c r="L11" s="4"/>
      <c r="M11" s="4"/>
      <c r="N11" s="4"/>
      <c r="O11" s="4"/>
      <c r="P11" s="4"/>
      <c r="Q11" s="4"/>
      <c r="R11" s="4"/>
      <c r="S11" s="4"/>
      <c r="T11" s="4"/>
      <c r="U11" s="4"/>
      <c r="V11" s="4"/>
      <c r="W11" s="4"/>
      <c r="X11" s="4"/>
      <c r="Y11" s="4"/>
      <c r="Z11" s="4"/>
      <c r="AA11" s="4"/>
      <c r="AB11" s="4"/>
      <c r="AC11" s="4"/>
      <c r="AD11" s="4"/>
    </row>
    <row r="12" spans="1:30" ht="18.75" customHeight="1">
      <c r="A12" s="61"/>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row>
    <row r="13" spans="1:30" s="17" customFormat="1" ht="38.15" customHeight="1">
      <c r="A13" s="60">
        <f>'Antworten und Logik'!J103</f>
        <v>1</v>
      </c>
      <c r="B13" s="97" t="s">
        <v>37</v>
      </c>
      <c r="C13" s="97"/>
      <c r="D13" s="97"/>
      <c r="E13" s="97"/>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row>
    <row r="14" spans="1:30" s="17" customFormat="1" ht="15" customHeight="1">
      <c r="A14" s="60"/>
      <c r="B14" s="62" t="str">
        <f>'Antworten und Logik'!I103</f>
        <v xml:space="preserve">Da Sie die obige Frage mit "Nein" beantwortet haben, fliessen die Antworten von den folgenden Fragen nicht mehr in die Beurteilung ein. </v>
      </c>
      <c r="C14" s="51"/>
      <c r="D14" s="51"/>
      <c r="E14" s="51"/>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row>
    <row r="15" spans="1:30">
      <c r="A15" s="61"/>
      <c r="B15" s="96"/>
      <c r="C15" s="96"/>
      <c r="D15" s="96"/>
      <c r="E15" s="4"/>
      <c r="F15" s="4"/>
      <c r="G15" s="4"/>
      <c r="H15" s="4"/>
      <c r="I15" s="4"/>
      <c r="J15" s="4"/>
      <c r="K15" s="4"/>
      <c r="L15" s="4"/>
      <c r="M15" s="4"/>
      <c r="N15" s="4"/>
      <c r="O15" s="4"/>
      <c r="P15" s="4"/>
      <c r="Q15" s="4"/>
      <c r="R15" s="4"/>
      <c r="S15" s="4"/>
      <c r="T15" s="4"/>
      <c r="U15" s="4"/>
      <c r="V15" s="4"/>
      <c r="W15" s="4"/>
      <c r="X15" s="4"/>
      <c r="Y15" s="4"/>
      <c r="Z15" s="4"/>
      <c r="AA15" s="4"/>
      <c r="AB15" s="4"/>
      <c r="AC15" s="4"/>
      <c r="AD15" s="4"/>
    </row>
    <row r="16" spans="1:30">
      <c r="A16" s="61"/>
      <c r="B16" s="96"/>
      <c r="C16" s="96"/>
      <c r="D16" s="96"/>
      <c r="E16" s="4"/>
      <c r="F16" s="4"/>
      <c r="G16" s="4"/>
      <c r="H16" s="4"/>
      <c r="I16" s="4"/>
      <c r="J16" s="4"/>
      <c r="K16" s="4"/>
      <c r="L16" s="4"/>
      <c r="M16" s="4"/>
      <c r="N16" s="4"/>
      <c r="O16" s="4"/>
      <c r="P16" s="4"/>
      <c r="Q16" s="4"/>
      <c r="R16" s="4"/>
      <c r="S16" s="4"/>
      <c r="T16" s="4"/>
      <c r="U16" s="4"/>
      <c r="V16" s="4"/>
      <c r="W16" s="4"/>
      <c r="X16" s="4"/>
      <c r="Y16" s="4"/>
      <c r="Z16" s="4"/>
      <c r="AA16" s="4"/>
      <c r="AB16" s="4"/>
      <c r="AC16" s="4"/>
      <c r="AD16" s="4"/>
    </row>
    <row r="17" spans="1:30" ht="14.25" customHeight="1">
      <c r="A17" s="61"/>
      <c r="B17" s="96"/>
      <c r="C17" s="96"/>
      <c r="D17" s="96"/>
      <c r="E17" s="4"/>
      <c r="F17" s="4"/>
      <c r="G17" s="4"/>
      <c r="H17" s="4"/>
      <c r="I17" s="4"/>
      <c r="J17" s="4"/>
      <c r="K17" s="4"/>
      <c r="L17" s="4"/>
      <c r="M17" s="4"/>
      <c r="N17" s="4"/>
      <c r="O17" s="4"/>
      <c r="P17" s="4"/>
      <c r="Q17" s="4"/>
      <c r="R17" s="4"/>
      <c r="S17" s="4"/>
      <c r="T17" s="4"/>
      <c r="U17" s="4"/>
      <c r="V17" s="4"/>
      <c r="W17" s="4"/>
      <c r="X17" s="4"/>
      <c r="Y17" s="4"/>
      <c r="Z17" s="4"/>
      <c r="AA17" s="4"/>
      <c r="AB17" s="4"/>
      <c r="AC17" s="4"/>
      <c r="AD17" s="4"/>
    </row>
    <row r="18" spans="1:30" ht="18.75" customHeight="1">
      <c r="A18" s="61"/>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row>
    <row r="19" spans="1:30" s="17" customFormat="1" ht="38.15" customHeight="1">
      <c r="A19" s="60">
        <f>'Antworten und Logik'!J104</f>
        <v>1</v>
      </c>
      <c r="B19" s="97" t="s">
        <v>38</v>
      </c>
      <c r="C19" s="97"/>
      <c r="D19" s="97"/>
      <c r="E19" s="97"/>
      <c r="F19" s="16"/>
      <c r="G19" s="16"/>
      <c r="H19" s="4"/>
      <c r="I19" s="4"/>
      <c r="J19" s="4"/>
      <c r="K19" s="4"/>
      <c r="L19" s="16"/>
      <c r="M19" s="16"/>
      <c r="N19" s="16"/>
      <c r="O19" s="16"/>
      <c r="P19" s="16"/>
      <c r="Q19" s="16"/>
      <c r="R19" s="16"/>
      <c r="S19" s="16"/>
      <c r="T19" s="16"/>
      <c r="U19" s="16"/>
      <c r="V19" s="16"/>
      <c r="W19" s="16"/>
      <c r="X19" s="16"/>
      <c r="Y19" s="16"/>
      <c r="Z19" s="16"/>
      <c r="AA19" s="16"/>
      <c r="AB19" s="16"/>
      <c r="AC19" s="16"/>
      <c r="AD19" s="16"/>
    </row>
    <row r="20" spans="1:30" s="17" customFormat="1" ht="15" customHeight="1">
      <c r="A20" s="60"/>
      <c r="B20" s="62" t="str">
        <f>'Antworten und Logik'!I104</f>
        <v/>
      </c>
      <c r="C20" s="51"/>
      <c r="D20" s="51"/>
      <c r="E20" s="51"/>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row>
    <row r="21" spans="1:30">
      <c r="A21" s="61"/>
      <c r="B21" s="96"/>
      <c r="C21" s="96"/>
      <c r="D21" s="96"/>
      <c r="E21" s="4"/>
      <c r="F21" s="4"/>
      <c r="G21" s="4"/>
      <c r="H21" s="4"/>
      <c r="I21" s="4"/>
      <c r="J21" s="4"/>
      <c r="K21" s="4"/>
      <c r="L21" s="4"/>
      <c r="M21" s="4"/>
      <c r="N21" s="4"/>
      <c r="O21" s="4"/>
      <c r="P21" s="4"/>
      <c r="Q21" s="4"/>
      <c r="R21" s="4"/>
      <c r="S21" s="4"/>
      <c r="T21" s="4"/>
      <c r="U21" s="4"/>
      <c r="V21" s="4"/>
      <c r="W21" s="4"/>
      <c r="X21" s="4"/>
      <c r="Y21" s="4"/>
      <c r="Z21" s="4"/>
      <c r="AA21" s="4"/>
      <c r="AB21" s="4"/>
      <c r="AC21" s="4"/>
      <c r="AD21" s="4"/>
    </row>
    <row r="22" spans="1:30">
      <c r="A22" s="61"/>
      <c r="B22" s="96"/>
      <c r="C22" s="96"/>
      <c r="D22" s="96"/>
      <c r="E22" s="4"/>
      <c r="F22" s="4"/>
      <c r="G22" s="4"/>
      <c r="H22" s="4"/>
      <c r="I22" s="4"/>
      <c r="J22" s="4"/>
      <c r="K22" s="4"/>
      <c r="L22" s="4"/>
      <c r="M22" s="4"/>
      <c r="N22" s="4"/>
      <c r="O22" s="4"/>
      <c r="P22" s="4"/>
      <c r="Q22" s="4"/>
      <c r="R22" s="4"/>
      <c r="S22" s="4"/>
      <c r="T22" s="4"/>
      <c r="U22" s="4"/>
      <c r="V22" s="4"/>
      <c r="W22" s="4"/>
      <c r="X22" s="4"/>
      <c r="Y22" s="4"/>
      <c r="Z22" s="4"/>
      <c r="AA22" s="4"/>
      <c r="AB22" s="4"/>
      <c r="AC22" s="4"/>
      <c r="AD22" s="4"/>
    </row>
    <row r="23" spans="1:30" ht="14.25" customHeight="1">
      <c r="A23" s="61"/>
      <c r="B23" s="96"/>
      <c r="C23" s="96"/>
      <c r="D23" s="96"/>
      <c r="E23" s="4"/>
      <c r="F23" s="4"/>
      <c r="G23" s="4"/>
      <c r="H23" s="4"/>
      <c r="I23" s="4"/>
      <c r="J23" s="4"/>
      <c r="K23" s="4"/>
      <c r="L23" s="4"/>
      <c r="M23" s="4"/>
      <c r="N23" s="4"/>
      <c r="O23" s="4"/>
      <c r="P23" s="4"/>
      <c r="Q23" s="4"/>
      <c r="R23" s="4"/>
      <c r="S23" s="4"/>
      <c r="T23" s="4"/>
      <c r="U23" s="4"/>
      <c r="V23" s="4"/>
      <c r="W23" s="4"/>
      <c r="X23" s="4"/>
      <c r="Y23" s="4"/>
      <c r="Z23" s="4"/>
      <c r="AA23" s="4"/>
      <c r="AB23" s="4"/>
      <c r="AC23" s="4"/>
      <c r="AD23" s="4"/>
    </row>
    <row r="24" spans="1:30" ht="15.75" customHeight="1">
      <c r="A24" s="61"/>
      <c r="C24" s="27"/>
      <c r="D24" s="27"/>
      <c r="E24" s="27"/>
      <c r="F24" s="4"/>
      <c r="G24" s="4"/>
      <c r="H24" s="4"/>
      <c r="I24" s="4"/>
      <c r="J24" s="4"/>
      <c r="K24" s="4"/>
      <c r="L24" s="4"/>
      <c r="M24" s="4"/>
      <c r="N24" s="4"/>
      <c r="O24" s="4"/>
      <c r="P24" s="4"/>
      <c r="Q24" s="4"/>
      <c r="R24" s="4"/>
      <c r="S24" s="4"/>
      <c r="T24" s="4"/>
      <c r="U24" s="4"/>
      <c r="V24" s="4"/>
      <c r="W24" s="4"/>
      <c r="X24" s="4"/>
      <c r="Y24" s="4"/>
      <c r="Z24" s="4"/>
      <c r="AA24" s="4"/>
      <c r="AB24" s="4"/>
      <c r="AC24" s="4"/>
      <c r="AD24" s="4"/>
    </row>
    <row r="25" spans="1:30" ht="26.25" customHeight="1">
      <c r="A25" s="61"/>
      <c r="B25" s="99" t="s">
        <v>39</v>
      </c>
      <c r="C25" s="99"/>
      <c r="D25" s="99"/>
      <c r="E25" s="99"/>
      <c r="F25" s="4"/>
      <c r="G25" s="4"/>
      <c r="H25" s="4"/>
      <c r="I25" s="4"/>
      <c r="J25" s="4"/>
      <c r="K25" s="4"/>
      <c r="L25" s="4"/>
      <c r="M25" s="4"/>
      <c r="N25" s="4"/>
      <c r="O25" s="4"/>
      <c r="P25" s="4"/>
      <c r="Q25" s="4"/>
      <c r="R25" s="4"/>
      <c r="S25" s="4"/>
      <c r="T25" s="4"/>
      <c r="U25" s="4"/>
      <c r="V25" s="4"/>
      <c r="W25" s="4"/>
      <c r="X25" s="4"/>
      <c r="Y25" s="4"/>
      <c r="Z25" s="4"/>
      <c r="AA25" s="4"/>
      <c r="AB25" s="4"/>
      <c r="AC25" s="4"/>
      <c r="AD25" s="4"/>
    </row>
    <row r="26" spans="1:30" ht="18.75" customHeight="1">
      <c r="A26" s="61"/>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row>
    <row r="27" spans="1:30" s="17" customFormat="1" ht="38.15" customHeight="1">
      <c r="A27" s="60">
        <f>'Antworten und Logik'!J105</f>
        <v>1</v>
      </c>
      <c r="B27" s="97" t="s">
        <v>40</v>
      </c>
      <c r="C27" s="97"/>
      <c r="D27" s="97"/>
      <c r="E27" s="97"/>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row>
    <row r="28" spans="1:30" s="17" customFormat="1" ht="15" customHeight="1">
      <c r="A28" s="60"/>
      <c r="B28" s="62" t="str">
        <f>'Antworten und Logik'!I105</f>
        <v/>
      </c>
      <c r="C28" s="51"/>
      <c r="D28" s="51"/>
      <c r="E28" s="51"/>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row>
    <row r="29" spans="1:30">
      <c r="A29" s="61"/>
      <c r="B29" s="96"/>
      <c r="C29" s="96"/>
      <c r="D29" s="96"/>
      <c r="E29" s="4"/>
      <c r="F29" s="4"/>
      <c r="G29" s="4"/>
      <c r="H29" s="4"/>
      <c r="I29" s="4"/>
      <c r="J29" s="4"/>
      <c r="K29" s="4"/>
      <c r="L29" s="4"/>
      <c r="M29" s="4"/>
      <c r="N29" s="4"/>
      <c r="O29" s="4"/>
      <c r="P29" s="4"/>
      <c r="Q29" s="4"/>
      <c r="R29" s="4"/>
      <c r="S29" s="4"/>
      <c r="T29" s="4"/>
      <c r="U29" s="4"/>
      <c r="V29" s="4"/>
      <c r="W29" s="4"/>
      <c r="X29" s="4"/>
      <c r="Y29" s="4"/>
      <c r="Z29" s="4"/>
      <c r="AA29" s="4"/>
      <c r="AB29" s="4"/>
      <c r="AC29" s="4"/>
      <c r="AD29" s="4"/>
    </row>
    <row r="30" spans="1:30">
      <c r="A30" s="61"/>
      <c r="B30" s="96"/>
      <c r="C30" s="96"/>
      <c r="D30" s="96"/>
      <c r="E30" s="4"/>
      <c r="F30" s="4"/>
      <c r="G30" s="4"/>
      <c r="H30" s="4"/>
      <c r="I30" s="4"/>
      <c r="J30" s="4"/>
      <c r="K30" s="4"/>
      <c r="L30" s="4"/>
      <c r="M30" s="4"/>
      <c r="N30" s="4"/>
      <c r="O30" s="4"/>
      <c r="P30" s="4"/>
      <c r="Q30" s="4"/>
      <c r="R30" s="4"/>
      <c r="S30" s="4"/>
      <c r="T30" s="4"/>
      <c r="U30" s="4"/>
      <c r="V30" s="4"/>
      <c r="W30" s="4"/>
      <c r="X30" s="4"/>
      <c r="Y30" s="4"/>
      <c r="Z30" s="4"/>
      <c r="AA30" s="4"/>
      <c r="AB30" s="4"/>
      <c r="AC30" s="4"/>
      <c r="AD30" s="4"/>
    </row>
    <row r="31" spans="1:30" ht="15" customHeight="1">
      <c r="A31" s="61"/>
      <c r="B31" s="96"/>
      <c r="C31" s="96"/>
      <c r="D31" s="96"/>
      <c r="E31" s="4"/>
      <c r="F31" s="4"/>
      <c r="G31" s="4"/>
      <c r="H31" s="4"/>
      <c r="I31" s="4"/>
      <c r="J31" s="4"/>
      <c r="K31" s="4"/>
      <c r="L31" s="4"/>
      <c r="M31" s="4"/>
      <c r="N31" s="4"/>
      <c r="O31" s="4"/>
      <c r="P31" s="4"/>
      <c r="Q31" s="4"/>
      <c r="R31" s="4"/>
      <c r="S31" s="4"/>
      <c r="T31" s="4"/>
      <c r="U31" s="4"/>
      <c r="V31" s="4"/>
      <c r="W31" s="4"/>
      <c r="X31" s="4"/>
      <c r="Y31" s="4"/>
      <c r="Z31" s="4"/>
      <c r="AA31" s="4"/>
      <c r="AB31" s="4"/>
      <c r="AC31" s="4"/>
      <c r="AD31" s="4"/>
    </row>
    <row r="32" spans="1:30" ht="18.75" customHeight="1">
      <c r="A32" s="61"/>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row>
    <row r="33" spans="1:30" ht="26.25" customHeight="1">
      <c r="A33" s="61"/>
      <c r="B33" s="99" t="s">
        <v>41</v>
      </c>
      <c r="C33" s="99"/>
      <c r="D33" s="99"/>
      <c r="E33" s="99"/>
      <c r="F33" s="4"/>
      <c r="G33" s="4"/>
      <c r="H33" s="4"/>
      <c r="I33" s="4"/>
      <c r="J33" s="4"/>
      <c r="K33" s="4"/>
      <c r="L33" s="4"/>
      <c r="M33" s="4"/>
      <c r="N33" s="4"/>
      <c r="O33" s="4"/>
      <c r="P33" s="4"/>
      <c r="Q33" s="4"/>
      <c r="R33" s="4"/>
      <c r="S33" s="4"/>
      <c r="T33" s="4"/>
      <c r="U33" s="4"/>
      <c r="V33" s="4"/>
      <c r="W33" s="4"/>
      <c r="X33" s="4"/>
      <c r="Y33" s="4"/>
      <c r="Z33" s="4"/>
      <c r="AA33" s="4"/>
      <c r="AB33" s="4"/>
      <c r="AC33" s="4"/>
      <c r="AD33" s="4"/>
    </row>
    <row r="34" spans="1:30" ht="18.75" customHeight="1">
      <c r="A34" s="61"/>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row>
    <row r="35" spans="1:30" s="17" customFormat="1" ht="31.5" customHeight="1">
      <c r="A35" s="60">
        <f>'Antworten und Logik'!J106</f>
        <v>1</v>
      </c>
      <c r="B35" s="97" t="s">
        <v>42</v>
      </c>
      <c r="C35" s="97"/>
      <c r="D35" s="97"/>
      <c r="E35" s="97"/>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row>
    <row r="36" spans="1:30" s="17" customFormat="1" ht="15" customHeight="1">
      <c r="A36" s="60"/>
      <c r="B36" s="62" t="str">
        <f>'Antworten und Logik'!I106</f>
        <v/>
      </c>
      <c r="C36" s="51"/>
      <c r="D36" s="51"/>
      <c r="E36" s="51"/>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row>
    <row r="37" spans="1:30">
      <c r="A37" s="61"/>
      <c r="B37" s="96"/>
      <c r="C37" s="96"/>
      <c r="D37" s="96"/>
      <c r="E37" s="4"/>
      <c r="F37" s="4"/>
      <c r="G37" s="4"/>
      <c r="H37" s="4"/>
      <c r="I37" s="4"/>
      <c r="J37" s="4"/>
      <c r="K37" s="4"/>
      <c r="L37" s="4"/>
      <c r="M37" s="4"/>
      <c r="N37" s="4"/>
      <c r="O37" s="4"/>
      <c r="P37" s="4"/>
      <c r="Q37" s="4"/>
      <c r="R37" s="4"/>
      <c r="S37" s="4"/>
      <c r="T37" s="4"/>
      <c r="U37" s="4"/>
      <c r="V37" s="4"/>
      <c r="W37" s="4"/>
      <c r="X37" s="4"/>
      <c r="Y37" s="4"/>
      <c r="Z37" s="4"/>
      <c r="AA37" s="4"/>
      <c r="AB37" s="4"/>
      <c r="AC37" s="4"/>
      <c r="AD37" s="4"/>
    </row>
    <row r="38" spans="1:30">
      <c r="A38" s="61"/>
      <c r="B38" s="96"/>
      <c r="C38" s="96"/>
      <c r="D38" s="96"/>
      <c r="E38" s="4"/>
      <c r="F38" s="4"/>
      <c r="G38" s="4"/>
      <c r="H38" s="4"/>
      <c r="I38" s="4"/>
      <c r="J38" s="4"/>
      <c r="K38" s="4"/>
      <c r="L38" s="4"/>
      <c r="M38" s="4"/>
      <c r="N38" s="4"/>
      <c r="O38" s="4"/>
      <c r="P38" s="4"/>
      <c r="Q38" s="4"/>
      <c r="R38" s="4"/>
      <c r="S38" s="4"/>
      <c r="T38" s="4"/>
      <c r="U38" s="4"/>
      <c r="V38" s="4"/>
      <c r="W38" s="4"/>
      <c r="X38" s="4"/>
      <c r="Y38" s="4"/>
      <c r="Z38" s="4"/>
      <c r="AA38" s="4"/>
      <c r="AB38" s="4"/>
      <c r="AC38" s="4"/>
      <c r="AD38" s="4"/>
    </row>
    <row r="39" spans="1:30" ht="14.25" customHeight="1">
      <c r="A39" s="61"/>
      <c r="B39" s="96"/>
      <c r="C39" s="96"/>
      <c r="D39" s="96"/>
      <c r="E39" s="4"/>
      <c r="F39" s="4"/>
      <c r="G39" s="4"/>
      <c r="H39" s="4"/>
      <c r="I39" s="4"/>
      <c r="J39" s="4"/>
      <c r="K39" s="4"/>
      <c r="L39" s="4"/>
      <c r="M39" s="4"/>
      <c r="N39" s="4"/>
      <c r="O39" s="4"/>
      <c r="P39" s="4"/>
      <c r="Q39" s="4"/>
      <c r="R39" s="4"/>
      <c r="S39" s="4"/>
      <c r="T39" s="4"/>
      <c r="U39" s="4"/>
      <c r="V39" s="4"/>
      <c r="W39" s="4"/>
      <c r="X39" s="4"/>
      <c r="Y39" s="4"/>
      <c r="Z39" s="4"/>
      <c r="AA39" s="4"/>
      <c r="AB39" s="4"/>
      <c r="AC39" s="4"/>
      <c r="AD39" s="4"/>
    </row>
    <row r="40" spans="1:30" ht="18.75" customHeight="1">
      <c r="A40" s="61"/>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row>
    <row r="41" spans="1:30" s="17" customFormat="1" ht="45" customHeight="1">
      <c r="A41" s="60">
        <f>'Antworten und Logik'!J107</f>
        <v>1</v>
      </c>
      <c r="B41" s="97" t="s">
        <v>43</v>
      </c>
      <c r="C41" s="97"/>
      <c r="D41" s="97"/>
      <c r="E41" s="97"/>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row>
    <row r="42" spans="1:30" s="17" customFormat="1" ht="15" customHeight="1">
      <c r="A42" s="60"/>
      <c r="B42" s="62" t="str">
        <f>'Antworten und Logik'!I107</f>
        <v/>
      </c>
      <c r="C42" s="51"/>
      <c r="D42" s="51"/>
      <c r="E42" s="51"/>
      <c r="F42" s="16"/>
      <c r="G42" s="16"/>
      <c r="H42" s="16"/>
      <c r="I42" s="16"/>
      <c r="J42" s="16"/>
      <c r="K42" s="16"/>
      <c r="L42" s="16"/>
      <c r="M42" s="16"/>
      <c r="N42" s="16"/>
      <c r="O42" s="16"/>
      <c r="P42" s="16"/>
      <c r="Q42" s="16"/>
      <c r="R42" s="16"/>
      <c r="S42" s="16"/>
      <c r="T42" s="16"/>
      <c r="U42" s="16"/>
      <c r="V42" s="16"/>
      <c r="W42" s="16"/>
      <c r="X42" s="16"/>
      <c r="Y42" s="16"/>
      <c r="Z42" s="16"/>
      <c r="AA42" s="16"/>
      <c r="AB42" s="16"/>
      <c r="AC42" s="16"/>
      <c r="AD42" s="16"/>
    </row>
    <row r="43" spans="1:30">
      <c r="A43" s="61"/>
      <c r="B43" s="96"/>
      <c r="C43" s="96"/>
      <c r="D43" s="96"/>
      <c r="E43" s="4"/>
      <c r="F43" s="4"/>
      <c r="G43" s="4"/>
      <c r="H43" s="4"/>
      <c r="I43" s="4"/>
      <c r="J43" s="4"/>
      <c r="K43" s="4"/>
      <c r="L43" s="4"/>
      <c r="M43" s="4"/>
      <c r="N43" s="4"/>
      <c r="O43" s="4"/>
      <c r="P43" s="4"/>
      <c r="Q43" s="4"/>
      <c r="R43" s="4"/>
      <c r="S43" s="4"/>
      <c r="T43" s="4"/>
      <c r="U43" s="4"/>
      <c r="V43" s="4"/>
      <c r="W43" s="4"/>
      <c r="X43" s="4"/>
      <c r="Y43" s="4"/>
      <c r="Z43" s="4"/>
      <c r="AA43" s="4"/>
      <c r="AB43" s="4"/>
      <c r="AC43" s="4"/>
      <c r="AD43" s="4"/>
    </row>
    <row r="44" spans="1:30">
      <c r="A44" s="61"/>
      <c r="B44" s="96"/>
      <c r="C44" s="96"/>
      <c r="D44" s="96"/>
      <c r="E44" s="4"/>
      <c r="F44" s="4"/>
      <c r="G44" s="4"/>
      <c r="H44" s="4"/>
      <c r="I44" s="4"/>
      <c r="J44" s="4"/>
      <c r="K44" s="4"/>
      <c r="L44" s="4"/>
      <c r="M44" s="4"/>
      <c r="N44" s="4"/>
      <c r="O44" s="4"/>
      <c r="P44" s="4"/>
      <c r="Q44" s="4"/>
      <c r="R44" s="4"/>
      <c r="S44" s="4"/>
      <c r="T44" s="4"/>
      <c r="U44" s="4"/>
      <c r="V44" s="4"/>
      <c r="W44" s="4"/>
      <c r="X44" s="4"/>
      <c r="Y44" s="4"/>
      <c r="Z44" s="4"/>
      <c r="AA44" s="4"/>
      <c r="AB44" s="4"/>
      <c r="AC44" s="4"/>
      <c r="AD44" s="4"/>
    </row>
    <row r="45" spans="1:30" ht="15" customHeight="1">
      <c r="A45" s="61"/>
      <c r="B45" s="96"/>
      <c r="C45" s="96"/>
      <c r="D45" s="96"/>
      <c r="E45" s="4"/>
      <c r="F45" s="4"/>
      <c r="G45" s="4"/>
      <c r="H45" s="4"/>
      <c r="I45" s="4"/>
      <c r="J45" s="4"/>
      <c r="K45" s="4"/>
      <c r="L45" s="4"/>
      <c r="M45" s="4"/>
      <c r="N45" s="4"/>
      <c r="O45" s="4"/>
      <c r="P45" s="4"/>
      <c r="Q45" s="4"/>
      <c r="R45" s="4"/>
      <c r="S45" s="4"/>
      <c r="T45" s="4"/>
      <c r="U45" s="4"/>
      <c r="V45" s="4"/>
      <c r="W45" s="4"/>
      <c r="X45" s="4"/>
      <c r="Y45" s="4"/>
      <c r="Z45" s="4"/>
      <c r="AA45" s="4"/>
      <c r="AB45" s="4"/>
      <c r="AC45" s="4"/>
      <c r="AD45" s="4"/>
    </row>
    <row r="46" spans="1:30" ht="7.5" customHeight="1">
      <c r="A46" s="61"/>
      <c r="C46" s="27"/>
      <c r="D46" s="27"/>
      <c r="E46" s="27"/>
      <c r="F46" s="4"/>
      <c r="G46" s="4"/>
      <c r="H46" s="4"/>
      <c r="I46" s="4"/>
      <c r="J46" s="4"/>
      <c r="K46" s="4"/>
      <c r="L46" s="4"/>
      <c r="M46" s="4"/>
      <c r="N46" s="4"/>
      <c r="O46" s="4"/>
      <c r="P46" s="4"/>
      <c r="Q46" s="4"/>
      <c r="R46" s="4"/>
      <c r="S46" s="4"/>
      <c r="T46" s="4"/>
      <c r="U46" s="4"/>
      <c r="V46" s="4"/>
      <c r="W46" s="4"/>
      <c r="X46" s="4"/>
      <c r="Y46" s="4"/>
      <c r="Z46" s="4"/>
      <c r="AA46" s="4"/>
      <c r="AB46" s="4"/>
      <c r="AC46" s="4"/>
      <c r="AD46" s="4"/>
    </row>
    <row r="47" spans="1:30" ht="26.25" customHeight="1">
      <c r="A47" s="61"/>
      <c r="B47" s="98" t="s">
        <v>44</v>
      </c>
      <c r="C47" s="98"/>
      <c r="D47" s="98"/>
      <c r="E47" s="98"/>
      <c r="F47" s="4"/>
      <c r="G47" s="4"/>
      <c r="H47" s="4"/>
      <c r="I47" s="4"/>
      <c r="J47" s="4"/>
      <c r="K47" s="4"/>
      <c r="L47" s="4"/>
      <c r="M47" s="4"/>
      <c r="N47" s="4"/>
      <c r="O47" s="4"/>
      <c r="P47" s="4"/>
      <c r="Q47" s="4"/>
      <c r="R47" s="4"/>
      <c r="S47" s="4"/>
      <c r="T47" s="4"/>
      <c r="U47" s="4"/>
      <c r="V47" s="4"/>
      <c r="W47" s="4"/>
      <c r="X47" s="4"/>
      <c r="Y47" s="4"/>
      <c r="Z47" s="4"/>
      <c r="AA47" s="4"/>
      <c r="AB47" s="4"/>
      <c r="AC47" s="4"/>
      <c r="AD47" s="4"/>
    </row>
    <row r="48" spans="1:30" ht="18.75" customHeight="1">
      <c r="A48" s="61"/>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row>
    <row r="49" spans="1:30" s="17" customFormat="1" ht="38.15" customHeight="1">
      <c r="A49" s="60">
        <f>'Antworten und Logik'!J108</f>
        <v>1</v>
      </c>
      <c r="B49" s="97" t="s">
        <v>45</v>
      </c>
      <c r="C49" s="97"/>
      <c r="D49" s="97"/>
      <c r="E49" s="97"/>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row>
    <row r="50" spans="1:30" s="17" customFormat="1" ht="15" customHeight="1">
      <c r="A50" s="60"/>
      <c r="B50" s="62" t="str">
        <f>'Antworten und Logik'!I108</f>
        <v/>
      </c>
      <c r="C50" s="51"/>
      <c r="D50" s="51"/>
      <c r="E50" s="51"/>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row>
    <row r="51" spans="1:30">
      <c r="A51" s="61"/>
      <c r="B51" s="96"/>
      <c r="C51" s="96"/>
      <c r="D51" s="96"/>
      <c r="E51" s="4"/>
      <c r="F51" s="4"/>
      <c r="G51" s="4"/>
      <c r="H51" s="4"/>
      <c r="I51" s="4"/>
      <c r="J51" s="4"/>
      <c r="K51" s="4"/>
      <c r="L51" s="4"/>
      <c r="M51" s="4"/>
      <c r="N51" s="4"/>
      <c r="O51" s="4"/>
      <c r="P51" s="4"/>
      <c r="Q51" s="4"/>
      <c r="R51" s="4"/>
      <c r="S51" s="4"/>
      <c r="T51" s="4"/>
      <c r="U51" s="4"/>
      <c r="V51" s="4"/>
      <c r="W51" s="4"/>
      <c r="X51" s="4"/>
      <c r="Y51" s="4"/>
      <c r="Z51" s="4"/>
      <c r="AA51" s="4"/>
      <c r="AB51" s="4"/>
      <c r="AC51" s="4"/>
      <c r="AD51" s="4"/>
    </row>
    <row r="52" spans="1:30">
      <c r="A52" s="61"/>
      <c r="B52" s="96"/>
      <c r="C52" s="96"/>
      <c r="D52" s="96"/>
      <c r="E52" s="4"/>
      <c r="F52" s="4"/>
      <c r="G52" s="4"/>
      <c r="H52" s="4"/>
      <c r="I52" s="4"/>
      <c r="J52" s="4"/>
      <c r="K52" s="4"/>
      <c r="L52" s="4"/>
      <c r="M52" s="4"/>
      <c r="N52" s="4"/>
      <c r="O52" s="4"/>
      <c r="P52" s="4"/>
      <c r="Q52" s="4"/>
      <c r="R52" s="4"/>
      <c r="S52" s="4"/>
      <c r="T52" s="4"/>
      <c r="U52" s="4"/>
      <c r="V52" s="4"/>
      <c r="W52" s="4"/>
      <c r="X52" s="4"/>
      <c r="Y52" s="4"/>
      <c r="Z52" s="4"/>
      <c r="AA52" s="4"/>
      <c r="AB52" s="4"/>
      <c r="AC52" s="4"/>
      <c r="AD52" s="4"/>
    </row>
    <row r="53" spans="1:30" ht="14.25" customHeight="1">
      <c r="A53" s="61"/>
      <c r="B53" s="96"/>
      <c r="C53" s="96"/>
      <c r="D53" s="96"/>
      <c r="E53" s="4"/>
      <c r="F53" s="4"/>
      <c r="G53" s="4"/>
      <c r="H53" s="4"/>
      <c r="I53" s="4"/>
      <c r="J53" s="4"/>
      <c r="K53" s="4"/>
      <c r="L53" s="4"/>
      <c r="M53" s="4"/>
      <c r="N53" s="4"/>
      <c r="O53" s="4"/>
      <c r="P53" s="4"/>
      <c r="Q53" s="4"/>
      <c r="R53" s="4"/>
      <c r="S53" s="4"/>
      <c r="T53" s="4"/>
      <c r="U53" s="4"/>
      <c r="V53" s="4"/>
      <c r="W53" s="4"/>
      <c r="X53" s="4"/>
      <c r="Y53" s="4"/>
      <c r="Z53" s="4"/>
      <c r="AA53" s="4"/>
      <c r="AB53" s="4"/>
      <c r="AC53" s="4"/>
      <c r="AD53" s="4"/>
    </row>
    <row r="54" spans="1:30" ht="18.75" customHeight="1">
      <c r="A54" s="61"/>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row>
    <row r="55" spans="1:30" s="17" customFormat="1" ht="38.15" customHeight="1">
      <c r="A55" s="60">
        <f>'Antworten und Logik'!J109</f>
        <v>1</v>
      </c>
      <c r="B55" s="97" t="s">
        <v>46</v>
      </c>
      <c r="C55" s="97"/>
      <c r="D55" s="97"/>
      <c r="E55" s="97"/>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row>
    <row r="56" spans="1:30" s="17" customFormat="1" ht="15" customHeight="1">
      <c r="A56" s="60"/>
      <c r="B56" s="62" t="str">
        <f>'Antworten und Logik'!I109</f>
        <v/>
      </c>
      <c r="C56" s="51"/>
      <c r="D56" s="51"/>
      <c r="E56" s="51"/>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row>
    <row r="57" spans="1:30">
      <c r="A57" s="61"/>
      <c r="B57" s="96"/>
      <c r="C57" s="96"/>
      <c r="D57" s="96"/>
      <c r="E57" s="4"/>
      <c r="F57" s="4"/>
      <c r="G57" s="4"/>
      <c r="H57" s="4"/>
      <c r="I57" s="4"/>
      <c r="J57" s="4"/>
      <c r="K57" s="4"/>
      <c r="L57" s="4"/>
      <c r="M57" s="4"/>
      <c r="N57" s="4"/>
      <c r="O57" s="4"/>
      <c r="P57" s="4"/>
      <c r="Q57" s="4"/>
      <c r="R57" s="4"/>
      <c r="S57" s="4"/>
      <c r="T57" s="4"/>
      <c r="U57" s="4"/>
      <c r="V57" s="4"/>
      <c r="W57" s="4"/>
      <c r="X57" s="4"/>
      <c r="Y57" s="4"/>
      <c r="Z57" s="4"/>
      <c r="AA57" s="4"/>
      <c r="AB57" s="4"/>
      <c r="AC57" s="4"/>
      <c r="AD57" s="4"/>
    </row>
    <row r="58" spans="1:30">
      <c r="A58" s="61"/>
      <c r="B58" s="96"/>
      <c r="C58" s="96"/>
      <c r="D58" s="96"/>
      <c r="E58" s="4"/>
      <c r="F58" s="4"/>
      <c r="G58" s="4"/>
      <c r="H58" s="4"/>
      <c r="I58" s="4"/>
      <c r="J58" s="4"/>
      <c r="K58" s="4"/>
      <c r="L58" s="4"/>
      <c r="M58" s="4"/>
      <c r="N58" s="4"/>
      <c r="O58" s="4"/>
      <c r="P58" s="4"/>
      <c r="Q58" s="4"/>
      <c r="R58" s="4"/>
      <c r="S58" s="4"/>
      <c r="T58" s="4"/>
      <c r="U58" s="4"/>
      <c r="V58" s="4"/>
      <c r="W58" s="4"/>
      <c r="X58" s="4"/>
      <c r="Y58" s="4"/>
      <c r="Z58" s="4"/>
      <c r="AA58" s="4"/>
      <c r="AB58" s="4"/>
      <c r="AC58" s="4"/>
      <c r="AD58" s="4"/>
    </row>
    <row r="59" spans="1:30" ht="14.25" customHeight="1">
      <c r="A59" s="61"/>
      <c r="B59" s="96"/>
      <c r="C59" s="96"/>
      <c r="D59" s="96"/>
      <c r="E59" s="4"/>
      <c r="F59" s="4"/>
      <c r="G59" s="4"/>
      <c r="H59" s="4"/>
      <c r="I59" s="4"/>
      <c r="J59" s="4"/>
      <c r="K59" s="4"/>
      <c r="L59" s="4"/>
      <c r="M59" s="4"/>
      <c r="N59" s="4"/>
      <c r="O59" s="4"/>
      <c r="P59" s="4"/>
      <c r="Q59" s="4"/>
      <c r="R59" s="4"/>
      <c r="S59" s="4"/>
      <c r="T59" s="4"/>
      <c r="U59" s="4"/>
      <c r="V59" s="4"/>
      <c r="W59" s="4"/>
      <c r="X59" s="4"/>
      <c r="Y59" s="4"/>
      <c r="Z59" s="4"/>
      <c r="AA59" s="4"/>
      <c r="AB59" s="4"/>
      <c r="AC59" s="4"/>
      <c r="AD59" s="4"/>
    </row>
    <row r="60" spans="1:30" ht="18.75" customHeight="1">
      <c r="A60" s="61"/>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row>
    <row r="61" spans="1:30" ht="38.15" customHeight="1">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row>
    <row r="62" spans="1:30">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row>
    <row r="63" spans="1:30">
      <c r="A63" s="4"/>
      <c r="B63" s="96" t="s">
        <v>22</v>
      </c>
      <c r="C63" s="96"/>
      <c r="D63" s="96"/>
      <c r="E63" s="96"/>
      <c r="F63" s="4"/>
      <c r="G63" s="4"/>
      <c r="H63" s="4"/>
      <c r="I63" s="4"/>
      <c r="J63" s="4"/>
      <c r="K63" s="4"/>
      <c r="L63" s="4"/>
      <c r="M63" s="4"/>
      <c r="N63" s="4"/>
      <c r="O63" s="4"/>
      <c r="P63" s="4"/>
      <c r="Q63" s="4"/>
      <c r="R63" s="4"/>
      <c r="S63" s="4"/>
      <c r="T63" s="4"/>
      <c r="U63" s="4"/>
      <c r="V63" s="4"/>
      <c r="W63" s="4"/>
      <c r="X63" s="4"/>
      <c r="Y63" s="4"/>
      <c r="Z63" s="4"/>
      <c r="AA63" s="4"/>
      <c r="AB63" s="4"/>
      <c r="AC63" s="4"/>
      <c r="AD63" s="4"/>
    </row>
    <row r="64" spans="1:30">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row>
    <row r="65" spans="1:30">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row>
    <row r="66" spans="1:30">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row>
    <row r="67" spans="1:30">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row>
    <row r="68" spans="1:30">
      <c r="A68" s="4"/>
      <c r="B68" s="4"/>
      <c r="C68" s="4"/>
      <c r="D68" s="12"/>
      <c r="E68" s="4"/>
      <c r="F68" s="4"/>
      <c r="G68" s="4"/>
      <c r="H68" s="4"/>
      <c r="I68" s="4"/>
      <c r="J68" s="4"/>
      <c r="K68" s="4"/>
      <c r="L68" s="4"/>
      <c r="M68" s="4"/>
      <c r="N68" s="4"/>
      <c r="O68" s="4"/>
      <c r="P68" s="4"/>
      <c r="Q68" s="4"/>
      <c r="R68" s="4"/>
      <c r="S68" s="4"/>
      <c r="T68" s="4"/>
      <c r="U68" s="4"/>
      <c r="V68" s="4"/>
      <c r="W68" s="4"/>
      <c r="X68" s="4"/>
      <c r="Y68" s="4"/>
      <c r="Z68" s="4"/>
      <c r="AA68" s="4"/>
      <c r="AB68" s="4"/>
      <c r="AC68" s="4"/>
      <c r="AD68" s="4"/>
    </row>
    <row r="69" spans="1:30">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row>
    <row r="70" spans="1:30">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row>
    <row r="71" spans="1:30">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row>
    <row r="72" spans="1:30">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row>
    <row r="73" spans="1:30">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row>
    <row r="74" spans="1:30">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row>
    <row r="75" spans="1:30">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row>
    <row r="76" spans="1:30">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row>
    <row r="77" spans="1:30">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row>
    <row r="78" spans="1:30">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row>
    <row r="79" spans="1:30">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row>
    <row r="80" spans="1:30">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row>
    <row r="81" spans="1:30">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row>
    <row r="82" spans="1:30">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row>
    <row r="83" spans="1:30">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row>
    <row r="84" spans="1:30">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row>
    <row r="85" spans="1:30">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row>
    <row r="86" spans="1:30">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row>
    <row r="87" spans="1:30">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row>
    <row r="88" spans="1:30">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row>
    <row r="89" spans="1:30">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row>
    <row r="90" spans="1:30">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row>
    <row r="91" spans="1:30">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row>
    <row r="92" spans="1:30">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row>
    <row r="93" spans="1:30">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row>
    <row r="94" spans="1:30">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row>
    <row r="95" spans="1:30">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row>
    <row r="96" spans="1:30">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row>
    <row r="97" spans="1:30">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row>
    <row r="98" spans="1:30">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row>
    <row r="99" spans="1:30">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row>
    <row r="100" spans="1:30">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row>
    <row r="101" spans="1:30">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row>
    <row r="102" spans="1:30">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row>
    <row r="103" spans="1:30">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row>
    <row r="104" spans="1:30">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row>
    <row r="105" spans="1:30">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row>
    <row r="106" spans="1:30">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row>
    <row r="107" spans="1:30">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row>
    <row r="108" spans="1:30">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row>
    <row r="109" spans="1:30">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row>
    <row r="110" spans="1:30">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row>
    <row r="111" spans="1:30">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row>
    <row r="112" spans="1:30">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row>
    <row r="113" spans="1:30">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row>
    <row r="114" spans="1:30">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row>
    <row r="115" spans="1:30">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row>
    <row r="116" spans="1:30">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row>
    <row r="117" spans="1:30">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row>
    <row r="118" spans="1:30">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row>
    <row r="119" spans="1:30">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row>
    <row r="120" spans="1:30">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row>
    <row r="121" spans="1:30">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row>
    <row r="122" spans="1:30">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row>
    <row r="123" spans="1:30">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row>
    <row r="124" spans="1:30">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row>
    <row r="125" spans="1:30">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row>
    <row r="126" spans="1:30">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row>
    <row r="127" spans="1:30">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row>
    <row r="128" spans="1:30">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row>
    <row r="129" spans="1:30">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row>
    <row r="130" spans="1:30">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row>
    <row r="131" spans="1:30">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row>
    <row r="132" spans="1:30">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row>
    <row r="133" spans="1:30">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row>
    <row r="134" spans="1:30">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row>
    <row r="135" spans="1:30">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row>
    <row r="136" spans="1:30">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row>
    <row r="137" spans="1:30">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row>
    <row r="138" spans="1:30">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row>
    <row r="139" spans="1:30">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row>
    <row r="140" spans="1:30">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row>
    <row r="141" spans="1:30">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row>
    <row r="142" spans="1:30">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row>
    <row r="143" spans="1:30">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row>
    <row r="144" spans="1:30">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row>
    <row r="145" spans="1:30">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row>
    <row r="146" spans="1:30">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row>
    <row r="147" spans="1:30">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row>
    <row r="148" spans="1:30">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row>
    <row r="149" spans="1:30">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row>
    <row r="150" spans="1:30">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row>
    <row r="151" spans="1:30">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row>
    <row r="152" spans="1:30">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row>
    <row r="153" spans="1:30">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row>
  </sheetData>
  <sheetProtection algorithmName="SHA-512" hashValue="TXmOa/zPw0CWve1scEYYQrw/mH7mWuZjpQMW0ZmTcpobltwf2vy0JWhc7wR/ibsi+SwjDbGkfp+WlrgTWFm7ow==" saltValue="j7lGZK7RM4uGzA0n25XGJQ==" spinCount="100000" sheet="1" objects="1" formatCells="0" formatColumns="0" formatRows="0" insertColumns="0" insertRows="0" insertHyperlinks="0" deleteColumns="0" deleteRows="0" sort="0" autoFilter="0" pivotTables="0"/>
  <mergeCells count="20">
    <mergeCell ref="B47:E47"/>
    <mergeCell ref="B8:E8"/>
    <mergeCell ref="B13:E13"/>
    <mergeCell ref="B19:E19"/>
    <mergeCell ref="B27:E27"/>
    <mergeCell ref="B35:E35"/>
    <mergeCell ref="B41:E41"/>
    <mergeCell ref="B9:D11"/>
    <mergeCell ref="B15:D17"/>
    <mergeCell ref="B21:D23"/>
    <mergeCell ref="B29:D31"/>
    <mergeCell ref="B37:D39"/>
    <mergeCell ref="B43:D45"/>
    <mergeCell ref="B25:E25"/>
    <mergeCell ref="B33:E33"/>
    <mergeCell ref="B51:D53"/>
    <mergeCell ref="B57:D59"/>
    <mergeCell ref="B49:E49"/>
    <mergeCell ref="B63:E63"/>
    <mergeCell ref="B55:E55"/>
  </mergeCells>
  <conditionalFormatting sqref="A11 E11:G11 E15:G17 A17 A23 E23:G23 E45:G45">
    <cfRule type="expression" dxfId="151" priority="21">
      <formula>$G$13:$G$18=0</formula>
    </cfRule>
  </conditionalFormatting>
  <conditionalFormatting sqref="A31">
    <cfRule type="expression" dxfId="150" priority="15">
      <formula>$G$13:$G$18=0</formula>
    </cfRule>
  </conditionalFormatting>
  <conditionalFormatting sqref="A39">
    <cfRule type="expression" dxfId="149" priority="14">
      <formula>$G$13:$G$18=0</formula>
    </cfRule>
  </conditionalFormatting>
  <conditionalFormatting sqref="A45">
    <cfRule type="expression" dxfId="148" priority="13">
      <formula>$G$13:$G$18=0</formula>
    </cfRule>
  </conditionalFormatting>
  <conditionalFormatting sqref="A53">
    <cfRule type="expression" dxfId="147" priority="12">
      <formula>$G$13:$G$18=0</formula>
    </cfRule>
  </conditionalFormatting>
  <conditionalFormatting sqref="A59">
    <cfRule type="expression" dxfId="146" priority="11">
      <formula>$G$13:$G$18=0</formula>
    </cfRule>
  </conditionalFormatting>
  <conditionalFormatting sqref="A24:G25">
    <cfRule type="expression" dxfId="145" priority="2">
      <formula>$G$13:$G$18=0</formula>
    </cfRule>
  </conditionalFormatting>
  <conditionalFormatting sqref="A33:G33">
    <cfRule type="expression" dxfId="144" priority="1">
      <formula>$G$13:$G$18=0</formula>
    </cfRule>
  </conditionalFormatting>
  <conditionalFormatting sqref="A46:G47">
    <cfRule type="expression" dxfId="143" priority="18">
      <formula>$G$13:$G$18=0</formula>
    </cfRule>
  </conditionalFormatting>
  <conditionalFormatting sqref="B8:E8">
    <cfRule type="expression" dxfId="142" priority="3">
      <formula>$A8=1</formula>
    </cfRule>
  </conditionalFormatting>
  <conditionalFormatting sqref="B13:E13">
    <cfRule type="expression" dxfId="141" priority="4">
      <formula>$A13=1</formula>
    </cfRule>
  </conditionalFormatting>
  <conditionalFormatting sqref="B19:E19">
    <cfRule type="expression" dxfId="140" priority="5">
      <formula>$A19=1</formula>
    </cfRule>
  </conditionalFormatting>
  <conditionalFormatting sqref="B27:E27">
    <cfRule type="expression" dxfId="139" priority="6">
      <formula>$A27=1</formula>
    </cfRule>
  </conditionalFormatting>
  <conditionalFormatting sqref="B35:E35">
    <cfRule type="expression" dxfId="138" priority="7">
      <formula>$A35=1</formula>
    </cfRule>
  </conditionalFormatting>
  <conditionalFormatting sqref="B41:E41">
    <cfRule type="expression" dxfId="137" priority="8">
      <formula>$A41=1</formula>
    </cfRule>
  </conditionalFormatting>
  <conditionalFormatting sqref="B49:E49">
    <cfRule type="expression" dxfId="136" priority="9">
      <formula>$A49=1</formula>
    </cfRule>
  </conditionalFormatting>
  <conditionalFormatting sqref="B55:E55">
    <cfRule type="expression" dxfId="135" priority="10">
      <formula>$A55=1</formula>
    </cfRule>
  </conditionalFormatting>
  <conditionalFormatting sqref="E31:G31">
    <cfRule type="expression" dxfId="134" priority="20">
      <formula>$G$13:$G$18=0</formula>
    </cfRule>
  </conditionalFormatting>
  <conditionalFormatting sqref="E39:G39">
    <cfRule type="expression" dxfId="133" priority="19">
      <formula>$G$13:$G$18=0</formula>
    </cfRule>
  </conditionalFormatting>
  <conditionalFormatting sqref="E53:G53">
    <cfRule type="expression" dxfId="132" priority="17">
      <formula>$G$13:$G$18=0</formula>
    </cfRule>
  </conditionalFormatting>
  <conditionalFormatting sqref="E59:G59">
    <cfRule type="expression" dxfId="131" priority="16">
      <formula>$G$13:$G$18=0</formula>
    </cfRule>
  </conditionalFormatting>
  <hyperlinks>
    <hyperlink ref="B47" r:id="rId1" display="Weitere Information: https://files.sciencebasedtargets.org/production/files/SBTi-communications-guide-for-organizations-taking-action.pdf" xr:uid="{274CAAB5-FAA3-431B-B0C9-F83A34E2EB48}"/>
    <hyperlink ref="B47:E47" r:id="rId2" location="methodik-zur-schatzung-von-klimakosten-" display="Weitere Information: https://www.umweltbundesamt.de/daten/umwelt-wirtschaft/gesellschaftliche-kosten-von-umweltbelastungen#methodik-zur-schatzung-von-klimakosten-" xr:uid="{22A09AF9-AEF9-485D-9490-6066CB1B3409}"/>
    <hyperlink ref="B25" r:id="rId3" display="Weitere Information: https://files.sciencebasedtargets.org/production/files/SBTi-communications-guide-for-organizations-taking-action.pdf" xr:uid="{3D010D3D-CA05-4A79-AC67-E57E366E3B00}"/>
    <hyperlink ref="B25:E25" r:id="rId4" display="Weitere Information: https://www.wwf.ch/sites/default/files/doc-2025-06/WWF%20Climate%20%26%20Nature%20Contributions%20Report_FINAL.pdf" xr:uid="{F61DF374-3B45-439A-A56F-541C1174BCEB}"/>
    <hyperlink ref="B33" r:id="rId5" display="Weitere Information: https://files.sciencebasedtargets.org/production/files/SBTi-communications-guide-for-organizations-taking-action.pdf" xr:uid="{8C37862F-05BD-4DA9-A757-92A96E6B123D}"/>
    <hyperlink ref="B33:E33" r:id="rId6" display="Weitere Information: https://www.wwf.ch/sites/default/files/doc-2022-11/221108_WWF_FFP_B3_Leitfaden_2022.pdf" xr:uid="{2B83283C-E8D1-40A9-B998-DC8C5B28F18E}"/>
  </hyperlinks>
  <pageMargins left="0.25" right="0.25" top="0.75" bottom="0.75" header="0.3" footer="0.3"/>
  <pageSetup paperSize="9" orientation="portrait" horizontalDpi="300" verticalDpi="0" r:id="rId7"/>
  <drawing r:id="rId8"/>
  <legacyDrawing r:id="rId9"/>
  <mc:AlternateContent xmlns:mc="http://schemas.openxmlformats.org/markup-compatibility/2006">
    <mc:Choice Requires="x14">
      <controls>
        <mc:AlternateContent xmlns:mc="http://schemas.openxmlformats.org/markup-compatibility/2006">
          <mc:Choice Requires="x14">
            <control shapeId="24577" r:id="rId10" name="Group Box 1">
              <controlPr defaultSize="0" autoFill="0" autoPict="0">
                <anchor moveWithCells="1">
                  <from>
                    <xdr:col>1</xdr:col>
                    <xdr:colOff>50800</xdr:colOff>
                    <xdr:row>8</xdr:row>
                    <xdr:rowOff>88900</xdr:rowOff>
                  </from>
                  <to>
                    <xdr:col>3</xdr:col>
                    <xdr:colOff>825500</xdr:colOff>
                    <xdr:row>11</xdr:row>
                    <xdr:rowOff>76200</xdr:rowOff>
                  </to>
                </anchor>
              </controlPr>
            </control>
          </mc:Choice>
        </mc:AlternateContent>
        <mc:AlternateContent xmlns:mc="http://schemas.openxmlformats.org/markup-compatibility/2006">
          <mc:Choice Requires="x14">
            <control shapeId="24578" r:id="rId11" name="Option Button 2">
              <controlPr defaultSize="0" autoFill="0" autoLine="0" autoPict="0">
                <anchor moveWithCells="1">
                  <from>
                    <xdr:col>1</xdr:col>
                    <xdr:colOff>209550</xdr:colOff>
                    <xdr:row>9</xdr:row>
                    <xdr:rowOff>44450</xdr:rowOff>
                  </from>
                  <to>
                    <xdr:col>3</xdr:col>
                    <xdr:colOff>69850</xdr:colOff>
                    <xdr:row>10</xdr:row>
                    <xdr:rowOff>107950</xdr:rowOff>
                  </to>
                </anchor>
              </controlPr>
            </control>
          </mc:Choice>
        </mc:AlternateContent>
        <mc:AlternateContent xmlns:mc="http://schemas.openxmlformats.org/markup-compatibility/2006">
          <mc:Choice Requires="x14">
            <control shapeId="24579" r:id="rId12" name="Option Button 3">
              <controlPr defaultSize="0" autoFill="0" autoLine="0" autoPict="0">
                <anchor moveWithCells="1">
                  <from>
                    <xdr:col>3</xdr:col>
                    <xdr:colOff>203200</xdr:colOff>
                    <xdr:row>9</xdr:row>
                    <xdr:rowOff>57150</xdr:rowOff>
                  </from>
                  <to>
                    <xdr:col>3</xdr:col>
                    <xdr:colOff>781050</xdr:colOff>
                    <xdr:row>10</xdr:row>
                    <xdr:rowOff>120650</xdr:rowOff>
                  </to>
                </anchor>
              </controlPr>
            </control>
          </mc:Choice>
        </mc:AlternateContent>
        <mc:AlternateContent xmlns:mc="http://schemas.openxmlformats.org/markup-compatibility/2006">
          <mc:Choice Requires="x14">
            <control shapeId="24580" r:id="rId13" name="Group Box 4">
              <controlPr defaultSize="0" autoFill="0" autoPict="0">
                <anchor moveWithCells="1">
                  <from>
                    <xdr:col>1</xdr:col>
                    <xdr:colOff>57150</xdr:colOff>
                    <xdr:row>14</xdr:row>
                    <xdr:rowOff>101600</xdr:rowOff>
                  </from>
                  <to>
                    <xdr:col>3</xdr:col>
                    <xdr:colOff>831850</xdr:colOff>
                    <xdr:row>17</xdr:row>
                    <xdr:rowOff>82550</xdr:rowOff>
                  </to>
                </anchor>
              </controlPr>
            </control>
          </mc:Choice>
        </mc:AlternateContent>
        <mc:AlternateContent xmlns:mc="http://schemas.openxmlformats.org/markup-compatibility/2006">
          <mc:Choice Requires="x14">
            <control shapeId="24581" r:id="rId14" name="Option Button 5">
              <controlPr defaultSize="0" autoFill="0" autoLine="0" autoPict="0">
                <anchor moveWithCells="1">
                  <from>
                    <xdr:col>1</xdr:col>
                    <xdr:colOff>209550</xdr:colOff>
                    <xdr:row>15</xdr:row>
                    <xdr:rowOff>57150</xdr:rowOff>
                  </from>
                  <to>
                    <xdr:col>3</xdr:col>
                    <xdr:colOff>69850</xdr:colOff>
                    <xdr:row>16</xdr:row>
                    <xdr:rowOff>120650</xdr:rowOff>
                  </to>
                </anchor>
              </controlPr>
            </control>
          </mc:Choice>
        </mc:AlternateContent>
        <mc:AlternateContent xmlns:mc="http://schemas.openxmlformats.org/markup-compatibility/2006">
          <mc:Choice Requires="x14">
            <control shapeId="24582" r:id="rId15" name="Option Button 6">
              <controlPr defaultSize="0" autoFill="0" autoLine="0" autoPict="0">
                <anchor moveWithCells="1">
                  <from>
                    <xdr:col>3</xdr:col>
                    <xdr:colOff>209550</xdr:colOff>
                    <xdr:row>15</xdr:row>
                    <xdr:rowOff>69850</xdr:rowOff>
                  </from>
                  <to>
                    <xdr:col>3</xdr:col>
                    <xdr:colOff>787400</xdr:colOff>
                    <xdr:row>16</xdr:row>
                    <xdr:rowOff>127000</xdr:rowOff>
                  </to>
                </anchor>
              </controlPr>
            </control>
          </mc:Choice>
        </mc:AlternateContent>
        <mc:AlternateContent xmlns:mc="http://schemas.openxmlformats.org/markup-compatibility/2006">
          <mc:Choice Requires="x14">
            <control shapeId="24583" r:id="rId16" name="Group Box 7">
              <controlPr defaultSize="0" autoFill="0" autoPict="0">
                <anchor moveWithCells="1">
                  <from>
                    <xdr:col>1</xdr:col>
                    <xdr:colOff>57150</xdr:colOff>
                    <xdr:row>20</xdr:row>
                    <xdr:rowOff>127000</xdr:rowOff>
                  </from>
                  <to>
                    <xdr:col>3</xdr:col>
                    <xdr:colOff>831850</xdr:colOff>
                    <xdr:row>23</xdr:row>
                    <xdr:rowOff>107950</xdr:rowOff>
                  </to>
                </anchor>
              </controlPr>
            </control>
          </mc:Choice>
        </mc:AlternateContent>
        <mc:AlternateContent xmlns:mc="http://schemas.openxmlformats.org/markup-compatibility/2006">
          <mc:Choice Requires="x14">
            <control shapeId="24584" r:id="rId17" name="Option Button 8">
              <controlPr defaultSize="0" autoFill="0" autoLine="0" autoPict="0">
                <anchor moveWithCells="1">
                  <from>
                    <xdr:col>1</xdr:col>
                    <xdr:colOff>209550</xdr:colOff>
                    <xdr:row>21</xdr:row>
                    <xdr:rowOff>82550</xdr:rowOff>
                  </from>
                  <to>
                    <xdr:col>3</xdr:col>
                    <xdr:colOff>69850</xdr:colOff>
                    <xdr:row>22</xdr:row>
                    <xdr:rowOff>139700</xdr:rowOff>
                  </to>
                </anchor>
              </controlPr>
            </control>
          </mc:Choice>
        </mc:AlternateContent>
        <mc:AlternateContent xmlns:mc="http://schemas.openxmlformats.org/markup-compatibility/2006">
          <mc:Choice Requires="x14">
            <control shapeId="24585" r:id="rId18" name="Option Button 9">
              <controlPr defaultSize="0" autoFill="0" autoLine="0" autoPict="0">
                <anchor moveWithCells="1">
                  <from>
                    <xdr:col>3</xdr:col>
                    <xdr:colOff>209550</xdr:colOff>
                    <xdr:row>21</xdr:row>
                    <xdr:rowOff>95250</xdr:rowOff>
                  </from>
                  <to>
                    <xdr:col>3</xdr:col>
                    <xdr:colOff>787400</xdr:colOff>
                    <xdr:row>22</xdr:row>
                    <xdr:rowOff>152400</xdr:rowOff>
                  </to>
                </anchor>
              </controlPr>
            </control>
          </mc:Choice>
        </mc:AlternateContent>
        <mc:AlternateContent xmlns:mc="http://schemas.openxmlformats.org/markup-compatibility/2006">
          <mc:Choice Requires="x14">
            <control shapeId="24586" r:id="rId19" name="Group Box 10">
              <controlPr defaultSize="0" autoFill="0" autoPict="0">
                <anchor moveWithCells="1">
                  <from>
                    <xdr:col>1</xdr:col>
                    <xdr:colOff>57150</xdr:colOff>
                    <xdr:row>28</xdr:row>
                    <xdr:rowOff>146050</xdr:rowOff>
                  </from>
                  <to>
                    <xdr:col>3</xdr:col>
                    <xdr:colOff>831850</xdr:colOff>
                    <xdr:row>31</xdr:row>
                    <xdr:rowOff>114300</xdr:rowOff>
                  </to>
                </anchor>
              </controlPr>
            </control>
          </mc:Choice>
        </mc:AlternateContent>
        <mc:AlternateContent xmlns:mc="http://schemas.openxmlformats.org/markup-compatibility/2006">
          <mc:Choice Requires="x14">
            <control shapeId="24587" r:id="rId20" name="Option Button 11">
              <controlPr defaultSize="0" autoFill="0" autoLine="0" autoPict="0">
                <anchor moveWithCells="1">
                  <from>
                    <xdr:col>1</xdr:col>
                    <xdr:colOff>209550</xdr:colOff>
                    <xdr:row>29</xdr:row>
                    <xdr:rowOff>101600</xdr:rowOff>
                  </from>
                  <to>
                    <xdr:col>3</xdr:col>
                    <xdr:colOff>69850</xdr:colOff>
                    <xdr:row>30</xdr:row>
                    <xdr:rowOff>165100</xdr:rowOff>
                  </to>
                </anchor>
              </controlPr>
            </control>
          </mc:Choice>
        </mc:AlternateContent>
        <mc:AlternateContent xmlns:mc="http://schemas.openxmlformats.org/markup-compatibility/2006">
          <mc:Choice Requires="x14">
            <control shapeId="24588" r:id="rId21" name="Option Button 12">
              <controlPr defaultSize="0" autoFill="0" autoLine="0" autoPict="0">
                <anchor moveWithCells="1">
                  <from>
                    <xdr:col>3</xdr:col>
                    <xdr:colOff>209550</xdr:colOff>
                    <xdr:row>29</xdr:row>
                    <xdr:rowOff>114300</xdr:rowOff>
                  </from>
                  <to>
                    <xdr:col>3</xdr:col>
                    <xdr:colOff>787400</xdr:colOff>
                    <xdr:row>30</xdr:row>
                    <xdr:rowOff>171450</xdr:rowOff>
                  </to>
                </anchor>
              </controlPr>
            </control>
          </mc:Choice>
        </mc:AlternateContent>
        <mc:AlternateContent xmlns:mc="http://schemas.openxmlformats.org/markup-compatibility/2006">
          <mc:Choice Requires="x14">
            <control shapeId="24589" r:id="rId22" name="Group Box 13">
              <controlPr defaultSize="0" autoFill="0" autoPict="0">
                <anchor moveWithCells="1">
                  <from>
                    <xdr:col>1</xdr:col>
                    <xdr:colOff>57150</xdr:colOff>
                    <xdr:row>36</xdr:row>
                    <xdr:rowOff>158750</xdr:rowOff>
                  </from>
                  <to>
                    <xdr:col>3</xdr:col>
                    <xdr:colOff>831850</xdr:colOff>
                    <xdr:row>39</xdr:row>
                    <xdr:rowOff>139700</xdr:rowOff>
                  </to>
                </anchor>
              </controlPr>
            </control>
          </mc:Choice>
        </mc:AlternateContent>
        <mc:AlternateContent xmlns:mc="http://schemas.openxmlformats.org/markup-compatibility/2006">
          <mc:Choice Requires="x14">
            <control shapeId="24590" r:id="rId23" name="Option Button 14">
              <controlPr defaultSize="0" autoFill="0" autoLine="0" autoPict="0">
                <anchor moveWithCells="1">
                  <from>
                    <xdr:col>1</xdr:col>
                    <xdr:colOff>209550</xdr:colOff>
                    <xdr:row>37</xdr:row>
                    <xdr:rowOff>114300</xdr:rowOff>
                  </from>
                  <to>
                    <xdr:col>3</xdr:col>
                    <xdr:colOff>69850</xdr:colOff>
                    <xdr:row>38</xdr:row>
                    <xdr:rowOff>177800</xdr:rowOff>
                  </to>
                </anchor>
              </controlPr>
            </control>
          </mc:Choice>
        </mc:AlternateContent>
        <mc:AlternateContent xmlns:mc="http://schemas.openxmlformats.org/markup-compatibility/2006">
          <mc:Choice Requires="x14">
            <control shapeId="24591" r:id="rId24" name="Option Button 15">
              <controlPr defaultSize="0" autoFill="0" autoLine="0" autoPict="0">
                <anchor moveWithCells="1">
                  <from>
                    <xdr:col>3</xdr:col>
                    <xdr:colOff>209550</xdr:colOff>
                    <xdr:row>37</xdr:row>
                    <xdr:rowOff>127000</xdr:rowOff>
                  </from>
                  <to>
                    <xdr:col>3</xdr:col>
                    <xdr:colOff>787400</xdr:colOff>
                    <xdr:row>39</xdr:row>
                    <xdr:rowOff>6350</xdr:rowOff>
                  </to>
                </anchor>
              </controlPr>
            </control>
          </mc:Choice>
        </mc:AlternateContent>
        <mc:AlternateContent xmlns:mc="http://schemas.openxmlformats.org/markup-compatibility/2006">
          <mc:Choice Requires="x14">
            <control shapeId="24592" r:id="rId25" name="Group Box 16">
              <controlPr defaultSize="0" autoFill="0" autoPict="0">
                <anchor moveWithCells="1">
                  <from>
                    <xdr:col>1</xdr:col>
                    <xdr:colOff>57150</xdr:colOff>
                    <xdr:row>42</xdr:row>
                    <xdr:rowOff>171450</xdr:rowOff>
                  </from>
                  <to>
                    <xdr:col>3</xdr:col>
                    <xdr:colOff>831850</xdr:colOff>
                    <xdr:row>46</xdr:row>
                    <xdr:rowOff>57150</xdr:rowOff>
                  </to>
                </anchor>
              </controlPr>
            </control>
          </mc:Choice>
        </mc:AlternateContent>
        <mc:AlternateContent xmlns:mc="http://schemas.openxmlformats.org/markup-compatibility/2006">
          <mc:Choice Requires="x14">
            <control shapeId="24593" r:id="rId26" name="Option Button 17">
              <controlPr defaultSize="0" autoFill="0" autoLine="0" autoPict="0">
                <anchor moveWithCells="1">
                  <from>
                    <xdr:col>1</xdr:col>
                    <xdr:colOff>209550</xdr:colOff>
                    <xdr:row>43</xdr:row>
                    <xdr:rowOff>133350</xdr:rowOff>
                  </from>
                  <to>
                    <xdr:col>3</xdr:col>
                    <xdr:colOff>69850</xdr:colOff>
                    <xdr:row>45</xdr:row>
                    <xdr:rowOff>6350</xdr:rowOff>
                  </to>
                </anchor>
              </controlPr>
            </control>
          </mc:Choice>
        </mc:AlternateContent>
        <mc:AlternateContent xmlns:mc="http://schemas.openxmlformats.org/markup-compatibility/2006">
          <mc:Choice Requires="x14">
            <control shapeId="24594" r:id="rId27" name="Option Button 18">
              <controlPr defaultSize="0" autoFill="0" autoLine="0" autoPict="0">
                <anchor moveWithCells="1">
                  <from>
                    <xdr:col>3</xdr:col>
                    <xdr:colOff>209550</xdr:colOff>
                    <xdr:row>43</xdr:row>
                    <xdr:rowOff>139700</xdr:rowOff>
                  </from>
                  <to>
                    <xdr:col>3</xdr:col>
                    <xdr:colOff>787400</xdr:colOff>
                    <xdr:row>45</xdr:row>
                    <xdr:rowOff>12700</xdr:rowOff>
                  </to>
                </anchor>
              </controlPr>
            </control>
          </mc:Choice>
        </mc:AlternateContent>
        <mc:AlternateContent xmlns:mc="http://schemas.openxmlformats.org/markup-compatibility/2006">
          <mc:Choice Requires="x14">
            <control shapeId="24595" r:id="rId28" name="Group Box 19">
              <controlPr defaultSize="0" autoFill="0" autoPict="0">
                <anchor moveWithCells="1">
                  <from>
                    <xdr:col>1</xdr:col>
                    <xdr:colOff>57150</xdr:colOff>
                    <xdr:row>51</xdr:row>
                    <xdr:rowOff>6350</xdr:rowOff>
                  </from>
                  <to>
                    <xdr:col>3</xdr:col>
                    <xdr:colOff>831850</xdr:colOff>
                    <xdr:row>53</xdr:row>
                    <xdr:rowOff>177800</xdr:rowOff>
                  </to>
                </anchor>
              </controlPr>
            </control>
          </mc:Choice>
        </mc:AlternateContent>
        <mc:AlternateContent xmlns:mc="http://schemas.openxmlformats.org/markup-compatibility/2006">
          <mc:Choice Requires="x14">
            <control shapeId="24596" r:id="rId29" name="Option Button 20">
              <controlPr defaultSize="0" autoFill="0" autoLine="0" autoPict="0">
                <anchor moveWithCells="1">
                  <from>
                    <xdr:col>1</xdr:col>
                    <xdr:colOff>209550</xdr:colOff>
                    <xdr:row>51</xdr:row>
                    <xdr:rowOff>158750</xdr:rowOff>
                  </from>
                  <to>
                    <xdr:col>3</xdr:col>
                    <xdr:colOff>69850</xdr:colOff>
                    <xdr:row>53</xdr:row>
                    <xdr:rowOff>31750</xdr:rowOff>
                  </to>
                </anchor>
              </controlPr>
            </control>
          </mc:Choice>
        </mc:AlternateContent>
        <mc:AlternateContent xmlns:mc="http://schemas.openxmlformats.org/markup-compatibility/2006">
          <mc:Choice Requires="x14">
            <control shapeId="24597" r:id="rId30" name="Option Button 21">
              <controlPr defaultSize="0" autoFill="0" autoLine="0" autoPict="0">
                <anchor moveWithCells="1">
                  <from>
                    <xdr:col>3</xdr:col>
                    <xdr:colOff>209550</xdr:colOff>
                    <xdr:row>51</xdr:row>
                    <xdr:rowOff>165100</xdr:rowOff>
                  </from>
                  <to>
                    <xdr:col>3</xdr:col>
                    <xdr:colOff>787400</xdr:colOff>
                    <xdr:row>53</xdr:row>
                    <xdr:rowOff>44450</xdr:rowOff>
                  </to>
                </anchor>
              </controlPr>
            </control>
          </mc:Choice>
        </mc:AlternateContent>
        <mc:AlternateContent xmlns:mc="http://schemas.openxmlformats.org/markup-compatibility/2006">
          <mc:Choice Requires="x14">
            <control shapeId="24598" r:id="rId31" name="Group Box 22">
              <controlPr defaultSize="0" autoFill="0" autoPict="0">
                <anchor moveWithCells="1">
                  <from>
                    <xdr:col>1</xdr:col>
                    <xdr:colOff>57150</xdr:colOff>
                    <xdr:row>57</xdr:row>
                    <xdr:rowOff>25400</xdr:rowOff>
                  </from>
                  <to>
                    <xdr:col>3</xdr:col>
                    <xdr:colOff>831850</xdr:colOff>
                    <xdr:row>59</xdr:row>
                    <xdr:rowOff>203200</xdr:rowOff>
                  </to>
                </anchor>
              </controlPr>
            </control>
          </mc:Choice>
        </mc:AlternateContent>
        <mc:AlternateContent xmlns:mc="http://schemas.openxmlformats.org/markup-compatibility/2006">
          <mc:Choice Requires="x14">
            <control shapeId="24599" r:id="rId32" name="Option Button 23">
              <controlPr defaultSize="0" autoFill="0" autoLine="0" autoPict="0">
                <anchor moveWithCells="1">
                  <from>
                    <xdr:col>1</xdr:col>
                    <xdr:colOff>209550</xdr:colOff>
                    <xdr:row>57</xdr:row>
                    <xdr:rowOff>177800</xdr:rowOff>
                  </from>
                  <to>
                    <xdr:col>3</xdr:col>
                    <xdr:colOff>69850</xdr:colOff>
                    <xdr:row>59</xdr:row>
                    <xdr:rowOff>57150</xdr:rowOff>
                  </to>
                </anchor>
              </controlPr>
            </control>
          </mc:Choice>
        </mc:AlternateContent>
        <mc:AlternateContent xmlns:mc="http://schemas.openxmlformats.org/markup-compatibility/2006">
          <mc:Choice Requires="x14">
            <control shapeId="24600" r:id="rId33" name="Option Button 24">
              <controlPr defaultSize="0" autoFill="0" autoLine="0" autoPict="0">
                <anchor moveWithCells="1">
                  <from>
                    <xdr:col>3</xdr:col>
                    <xdr:colOff>209550</xdr:colOff>
                    <xdr:row>57</xdr:row>
                    <xdr:rowOff>190500</xdr:rowOff>
                  </from>
                  <to>
                    <xdr:col>3</xdr:col>
                    <xdr:colOff>787400</xdr:colOff>
                    <xdr:row>59</xdr:row>
                    <xdr:rowOff>69850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EE836-3FCF-4CC7-B45D-996EDD9F1FC4}">
  <sheetPr>
    <tabColor rgb="FFF5D200"/>
  </sheetPr>
  <dimension ref="A1:AD146"/>
  <sheetViews>
    <sheetView zoomScale="130" zoomScaleNormal="130" workbookViewId="0">
      <selection activeCell="B26" sqref="B26"/>
    </sheetView>
  </sheetViews>
  <sheetFormatPr defaultColWidth="11.453125" defaultRowHeight="15.5"/>
  <cols>
    <col min="1" max="1" width="5.7265625" style="1" customWidth="1"/>
    <col min="2" max="2" width="7" style="1" customWidth="1"/>
    <col min="3" max="3" width="3.54296875" style="1" customWidth="1"/>
    <col min="4" max="4" width="43.54296875" style="1" customWidth="1"/>
    <col min="5" max="5" width="35" style="1" customWidth="1"/>
    <col min="6" max="6" width="5.7265625" style="1" customWidth="1"/>
    <col min="7" max="16384" width="11.453125" style="1"/>
  </cols>
  <sheetData>
    <row r="1" spans="1:30">
      <c r="A1" s="4"/>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1:30">
      <c r="A2" s="4"/>
      <c r="B2" s="4"/>
      <c r="C2" s="4"/>
      <c r="D2" s="5" t="s">
        <v>0</v>
      </c>
      <c r="E2" s="6"/>
      <c r="F2" s="4"/>
      <c r="G2" s="4"/>
      <c r="H2" s="4"/>
      <c r="I2" s="4"/>
      <c r="J2" s="4"/>
      <c r="K2" s="4"/>
      <c r="L2" s="4"/>
      <c r="M2" s="4"/>
      <c r="N2" s="4"/>
      <c r="O2" s="4"/>
      <c r="P2" s="4"/>
      <c r="Q2" s="4"/>
      <c r="R2" s="4"/>
      <c r="S2" s="4"/>
      <c r="T2" s="4"/>
      <c r="U2" s="4"/>
      <c r="V2" s="4"/>
      <c r="W2" s="4"/>
      <c r="X2" s="4"/>
      <c r="Y2" s="4"/>
      <c r="Z2" s="4"/>
      <c r="AA2" s="4"/>
      <c r="AB2" s="4"/>
      <c r="AC2" s="4"/>
      <c r="AD2" s="4"/>
    </row>
    <row r="3" spans="1:30">
      <c r="A3" s="4"/>
      <c r="B3" s="4"/>
      <c r="C3" s="4"/>
      <c r="D3" s="4"/>
      <c r="E3" s="4"/>
      <c r="F3" s="4"/>
      <c r="G3" s="4"/>
      <c r="H3" s="4"/>
      <c r="I3" s="4"/>
      <c r="J3" s="4"/>
      <c r="K3" s="4"/>
      <c r="L3" s="4"/>
      <c r="M3" s="4"/>
      <c r="N3" s="4"/>
      <c r="O3" s="4"/>
      <c r="P3" s="4"/>
      <c r="Q3" s="4"/>
      <c r="R3" s="4"/>
      <c r="S3" s="4"/>
      <c r="T3" s="4"/>
      <c r="U3" s="4"/>
      <c r="V3" s="4"/>
      <c r="W3" s="4"/>
      <c r="X3" s="4"/>
      <c r="Y3" s="4"/>
      <c r="Z3" s="4"/>
      <c r="AA3" s="4"/>
      <c r="AB3" s="4"/>
      <c r="AC3" s="4"/>
      <c r="AD3" s="4"/>
    </row>
    <row r="4" spans="1:30">
      <c r="A4" s="4"/>
      <c r="B4" s="4"/>
      <c r="C4" s="4"/>
      <c r="D4" s="4"/>
      <c r="E4" s="4"/>
      <c r="F4" s="4"/>
      <c r="G4" s="4"/>
      <c r="H4" s="4"/>
      <c r="I4" s="4"/>
      <c r="J4" s="4"/>
      <c r="K4" s="4"/>
      <c r="L4" s="4"/>
      <c r="M4" s="4"/>
      <c r="N4" s="4"/>
      <c r="O4" s="4"/>
      <c r="P4" s="4"/>
      <c r="Q4" s="4"/>
      <c r="R4" s="4"/>
      <c r="S4" s="4"/>
      <c r="T4" s="4"/>
      <c r="U4" s="4"/>
      <c r="V4" s="4"/>
      <c r="W4" s="4"/>
      <c r="X4" s="4"/>
      <c r="Y4" s="4"/>
      <c r="Z4" s="4"/>
      <c r="AA4" s="4"/>
      <c r="AB4" s="4"/>
      <c r="AC4" s="4"/>
      <c r="AD4" s="4"/>
    </row>
    <row r="5" spans="1:30" ht="28.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row>
    <row r="6" spans="1:30" ht="47.25" customHeight="1">
      <c r="A6" s="4"/>
      <c r="B6" s="13"/>
      <c r="C6" s="8"/>
      <c r="D6" s="4"/>
      <c r="E6" s="8"/>
      <c r="F6" s="8"/>
      <c r="G6" s="8"/>
      <c r="H6" s="26"/>
      <c r="I6" s="4"/>
      <c r="J6" s="4"/>
      <c r="K6" s="4"/>
      <c r="L6" s="4"/>
      <c r="M6" s="4"/>
      <c r="N6" s="4"/>
      <c r="O6" s="4"/>
      <c r="P6" s="4"/>
      <c r="Q6" s="4"/>
      <c r="R6" s="4"/>
      <c r="S6" s="4"/>
      <c r="T6" s="4"/>
      <c r="U6" s="4"/>
      <c r="V6" s="4"/>
      <c r="W6" s="4"/>
      <c r="X6" s="4"/>
      <c r="Y6" s="4"/>
      <c r="Z6" s="4"/>
      <c r="AA6" s="4"/>
      <c r="AB6" s="4"/>
      <c r="AC6" s="4"/>
      <c r="AD6" s="4"/>
    </row>
    <row r="7" spans="1:30" ht="18.75" customHeight="1">
      <c r="A7" s="61"/>
      <c r="B7" s="4"/>
      <c r="C7" s="4"/>
      <c r="D7" s="4"/>
      <c r="E7" s="4"/>
      <c r="F7" s="4"/>
      <c r="G7" s="4"/>
      <c r="H7" s="4"/>
      <c r="I7" s="4"/>
      <c r="J7" s="4"/>
      <c r="K7" s="4"/>
      <c r="L7" s="4"/>
      <c r="M7" s="4"/>
      <c r="N7" s="4"/>
      <c r="O7" s="4"/>
      <c r="P7" s="4"/>
      <c r="Q7" s="4"/>
      <c r="R7" s="4"/>
      <c r="S7" s="4"/>
      <c r="T7" s="4"/>
      <c r="U7" s="4"/>
      <c r="V7" s="4"/>
      <c r="W7" s="4"/>
      <c r="X7" s="4"/>
      <c r="Y7" s="4"/>
      <c r="Z7" s="4"/>
      <c r="AA7" s="4"/>
      <c r="AB7" s="4"/>
      <c r="AC7" s="4"/>
      <c r="AD7" s="4"/>
    </row>
    <row r="8" spans="1:30" s="17" customFormat="1" ht="38.15" customHeight="1">
      <c r="A8" s="60"/>
      <c r="B8" s="97" t="s">
        <v>47</v>
      </c>
      <c r="C8" s="97"/>
      <c r="D8" s="97"/>
      <c r="E8" s="97"/>
      <c r="F8" s="16"/>
      <c r="G8" s="16"/>
      <c r="H8" s="4"/>
      <c r="I8" s="4"/>
      <c r="J8" s="16"/>
      <c r="K8" s="16"/>
      <c r="L8" s="16"/>
      <c r="M8" s="16"/>
      <c r="N8" s="16"/>
      <c r="O8" s="16"/>
      <c r="P8" s="16"/>
      <c r="Q8" s="16"/>
      <c r="R8" s="16"/>
      <c r="S8" s="16"/>
      <c r="T8" s="16"/>
      <c r="U8" s="16"/>
      <c r="V8" s="16"/>
      <c r="W8" s="16"/>
      <c r="X8" s="16"/>
      <c r="Y8" s="16"/>
      <c r="Z8" s="16"/>
      <c r="AA8" s="16"/>
      <c r="AB8" s="16"/>
      <c r="AC8" s="16"/>
      <c r="AD8" s="16"/>
    </row>
    <row r="9" spans="1:30" s="17" customFormat="1" ht="15" customHeight="1">
      <c r="A9" s="60"/>
      <c r="B9" s="62"/>
      <c r="C9" s="51"/>
      <c r="D9" s="51"/>
      <c r="E9" s="51"/>
      <c r="F9" s="16"/>
      <c r="G9" s="16"/>
      <c r="H9" s="16"/>
      <c r="I9" s="4"/>
      <c r="J9" s="16"/>
      <c r="K9" s="16"/>
      <c r="L9" s="16"/>
      <c r="M9" s="16"/>
      <c r="N9" s="16"/>
      <c r="O9" s="16"/>
      <c r="P9" s="16"/>
      <c r="Q9" s="16"/>
      <c r="R9" s="16"/>
      <c r="S9" s="16"/>
      <c r="T9" s="16"/>
      <c r="U9" s="16"/>
      <c r="V9" s="16"/>
      <c r="W9" s="16"/>
      <c r="X9" s="16"/>
      <c r="Y9" s="16"/>
      <c r="Z9" s="16"/>
      <c r="AA9" s="16"/>
      <c r="AB9" s="16"/>
      <c r="AC9" s="16"/>
      <c r="AD9" s="16"/>
    </row>
    <row r="10" spans="1:30">
      <c r="A10" s="61"/>
      <c r="B10" s="96"/>
      <c r="C10" s="96"/>
      <c r="D10" s="96"/>
      <c r="E10" s="4"/>
      <c r="F10" s="4"/>
      <c r="G10" s="4"/>
      <c r="H10" s="4"/>
      <c r="I10" s="4"/>
      <c r="J10" s="4"/>
      <c r="K10" s="4"/>
      <c r="L10" s="4"/>
      <c r="M10" s="4"/>
      <c r="N10" s="4"/>
      <c r="O10" s="4"/>
      <c r="P10" s="4"/>
      <c r="Q10" s="4"/>
      <c r="R10" s="4"/>
      <c r="S10" s="4"/>
      <c r="T10" s="4"/>
      <c r="U10" s="4"/>
      <c r="V10" s="4"/>
      <c r="W10" s="4"/>
      <c r="X10" s="4"/>
      <c r="Y10" s="4"/>
      <c r="Z10" s="4"/>
      <c r="AA10" s="4"/>
      <c r="AB10" s="4"/>
      <c r="AC10" s="4"/>
      <c r="AD10" s="4"/>
    </row>
    <row r="11" spans="1:30">
      <c r="A11" s="61"/>
      <c r="B11" s="96"/>
      <c r="C11" s="96"/>
      <c r="D11" s="96"/>
      <c r="E11" s="4"/>
      <c r="F11" s="4"/>
      <c r="G11" s="4"/>
      <c r="H11" s="4"/>
      <c r="I11" s="4"/>
      <c r="J11" s="4"/>
      <c r="K11" s="4"/>
      <c r="L11" s="4"/>
      <c r="M11" s="4"/>
      <c r="N11" s="4"/>
      <c r="O11" s="4"/>
      <c r="P11" s="4"/>
      <c r="Q11" s="4"/>
      <c r="R11" s="4"/>
      <c r="S11" s="4"/>
      <c r="T11" s="4"/>
      <c r="U11" s="4"/>
      <c r="V11" s="4"/>
      <c r="W11" s="4"/>
      <c r="X11" s="4"/>
      <c r="Y11" s="4"/>
      <c r="Z11" s="4"/>
      <c r="AA11" s="4"/>
      <c r="AB11" s="4"/>
      <c r="AC11" s="4"/>
      <c r="AD11" s="4"/>
    </row>
    <row r="12" spans="1:30" ht="14.25" customHeight="1">
      <c r="A12" s="61"/>
      <c r="B12" s="96"/>
      <c r="C12" s="96"/>
      <c r="D12" s="96"/>
      <c r="E12" s="4"/>
      <c r="F12" s="4"/>
      <c r="G12" s="4"/>
      <c r="H12" s="4"/>
      <c r="I12" s="4"/>
      <c r="J12" s="4"/>
      <c r="K12" s="4"/>
      <c r="L12" s="4"/>
      <c r="M12" s="4"/>
      <c r="N12" s="4"/>
      <c r="O12" s="4"/>
      <c r="P12" s="4"/>
      <c r="Q12" s="4"/>
      <c r="R12" s="4"/>
      <c r="S12" s="4"/>
      <c r="T12" s="4"/>
      <c r="U12" s="4"/>
      <c r="V12" s="4"/>
      <c r="W12" s="4"/>
      <c r="X12" s="4"/>
      <c r="Y12" s="4"/>
      <c r="Z12" s="4"/>
      <c r="AA12" s="4"/>
      <c r="AB12" s="4"/>
      <c r="AC12" s="4"/>
      <c r="AD12" s="4"/>
    </row>
    <row r="13" spans="1:30" ht="18.75" customHeight="1">
      <c r="A13" s="61"/>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row>
    <row r="14" spans="1:30" s="17" customFormat="1" ht="48" customHeight="1">
      <c r="A14" s="60"/>
      <c r="B14" s="97" t="s">
        <v>48</v>
      </c>
      <c r="C14" s="97"/>
      <c r="D14" s="97"/>
      <c r="E14" s="97"/>
      <c r="F14" s="16"/>
      <c r="G14" s="4"/>
      <c r="H14" s="4"/>
      <c r="I14" s="4"/>
      <c r="J14" s="4"/>
      <c r="K14" s="4"/>
      <c r="L14" s="4"/>
      <c r="M14" s="4"/>
      <c r="N14" s="16"/>
      <c r="O14" s="16"/>
      <c r="P14" s="16"/>
      <c r="Q14" s="16"/>
      <c r="R14" s="16"/>
      <c r="S14" s="16"/>
      <c r="T14" s="16"/>
      <c r="U14" s="16"/>
      <c r="V14" s="16"/>
      <c r="W14" s="16"/>
      <c r="X14" s="16"/>
      <c r="Y14" s="16"/>
      <c r="Z14" s="16"/>
      <c r="AA14" s="16"/>
      <c r="AB14" s="16"/>
      <c r="AC14" s="16"/>
      <c r="AD14" s="16"/>
    </row>
    <row r="15" spans="1:30" s="17" customFormat="1" ht="15" customHeight="1">
      <c r="A15" s="60"/>
      <c r="B15" s="62" t="str">
        <f>'Antworten und Logik'!H143</f>
        <v/>
      </c>
      <c r="C15" s="51"/>
      <c r="D15" s="51"/>
      <c r="E15" s="51"/>
      <c r="F15" s="16"/>
      <c r="G15" s="4"/>
      <c r="H15" s="4"/>
      <c r="I15" s="4"/>
      <c r="J15" s="4"/>
      <c r="K15" s="4"/>
      <c r="L15" s="4"/>
      <c r="M15" s="4"/>
      <c r="N15" s="16"/>
      <c r="O15" s="16"/>
      <c r="P15" s="16"/>
      <c r="Q15" s="16"/>
      <c r="R15" s="16"/>
      <c r="S15" s="16"/>
      <c r="T15" s="16"/>
      <c r="U15" s="16"/>
      <c r="V15" s="16"/>
      <c r="W15" s="16"/>
      <c r="X15" s="16"/>
      <c r="Y15" s="16"/>
      <c r="Z15" s="16"/>
      <c r="AA15" s="16"/>
      <c r="AB15" s="16"/>
      <c r="AC15" s="16"/>
      <c r="AD15" s="16"/>
    </row>
    <row r="16" spans="1:30">
      <c r="A16" s="61"/>
      <c r="B16" s="96"/>
      <c r="C16" s="96"/>
      <c r="D16" s="96"/>
      <c r="E16" s="4"/>
      <c r="F16" s="4"/>
      <c r="G16" s="4"/>
      <c r="H16" s="4"/>
      <c r="I16" s="4"/>
      <c r="J16" s="4"/>
      <c r="K16" s="4"/>
      <c r="L16" s="4"/>
      <c r="M16" s="4"/>
      <c r="N16" s="4"/>
      <c r="O16" s="4"/>
      <c r="P16" s="4"/>
      <c r="Q16" s="4"/>
      <c r="R16" s="4"/>
      <c r="S16" s="4"/>
      <c r="T16" s="4"/>
      <c r="U16" s="4"/>
      <c r="V16" s="4"/>
      <c r="W16" s="4"/>
      <c r="X16" s="4"/>
      <c r="Y16" s="4"/>
      <c r="Z16" s="4"/>
      <c r="AA16" s="4"/>
      <c r="AB16" s="4"/>
      <c r="AC16" s="4"/>
      <c r="AD16" s="4"/>
    </row>
    <row r="17" spans="1:30">
      <c r="A17" s="61"/>
      <c r="B17" s="96"/>
      <c r="C17" s="96"/>
      <c r="D17" s="96"/>
      <c r="E17" s="4"/>
      <c r="F17" s="4"/>
      <c r="G17" s="4"/>
      <c r="H17" s="4"/>
      <c r="I17" s="4"/>
      <c r="J17" s="4"/>
      <c r="K17" s="4"/>
      <c r="L17" s="4"/>
      <c r="M17" s="4"/>
      <c r="N17" s="4"/>
      <c r="O17" s="4"/>
      <c r="P17" s="4"/>
      <c r="Q17" s="4"/>
      <c r="R17" s="4"/>
      <c r="S17" s="4"/>
      <c r="T17" s="4"/>
      <c r="U17" s="4"/>
      <c r="V17" s="4"/>
      <c r="W17" s="4"/>
      <c r="X17" s="4"/>
      <c r="Y17" s="4"/>
      <c r="Z17" s="4"/>
      <c r="AA17" s="4"/>
      <c r="AB17" s="4"/>
      <c r="AC17" s="4"/>
      <c r="AD17" s="4"/>
    </row>
    <row r="18" spans="1:30" ht="14.25" customHeight="1">
      <c r="A18" s="61"/>
      <c r="B18" s="96"/>
      <c r="C18" s="96"/>
      <c r="D18" s="96"/>
      <c r="E18" s="4"/>
      <c r="F18" s="4"/>
      <c r="G18" s="4"/>
      <c r="H18" s="4"/>
      <c r="I18" s="4"/>
      <c r="J18" s="4"/>
      <c r="K18" s="4"/>
      <c r="L18" s="4"/>
      <c r="M18" s="4"/>
      <c r="N18" s="4"/>
      <c r="O18" s="4"/>
      <c r="P18" s="4"/>
      <c r="Q18" s="4"/>
      <c r="R18" s="4"/>
      <c r="S18" s="4"/>
      <c r="T18" s="4"/>
      <c r="U18" s="4"/>
      <c r="V18" s="4"/>
      <c r="W18" s="4"/>
      <c r="X18" s="4"/>
      <c r="Y18" s="4"/>
      <c r="Z18" s="4"/>
      <c r="AA18" s="4"/>
      <c r="AB18" s="4"/>
      <c r="AC18" s="4"/>
      <c r="AD18" s="4"/>
    </row>
    <row r="19" spans="1:30" ht="18.75" customHeight="1">
      <c r="A19" s="61"/>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row>
    <row r="20" spans="1:30" s="17" customFormat="1" ht="38.15" customHeight="1">
      <c r="A20" s="60"/>
      <c r="B20" s="97" t="s">
        <v>49</v>
      </c>
      <c r="C20" s="97"/>
      <c r="D20" s="97"/>
      <c r="E20" s="97"/>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row>
    <row r="21" spans="1:30">
      <c r="A21" s="61"/>
      <c r="B21" s="96"/>
      <c r="C21" s="96"/>
      <c r="D21" s="96"/>
      <c r="E21" s="4"/>
      <c r="F21" s="4"/>
      <c r="G21" s="4"/>
      <c r="H21" s="4"/>
      <c r="I21" s="4"/>
      <c r="J21" s="4"/>
      <c r="K21" s="4"/>
      <c r="L21" s="4"/>
      <c r="M21" s="4"/>
      <c r="N21" s="4"/>
      <c r="O21" s="4"/>
      <c r="P21" s="4"/>
      <c r="Q21" s="4"/>
      <c r="R21" s="4"/>
      <c r="S21" s="4"/>
      <c r="T21" s="4"/>
      <c r="U21" s="4"/>
      <c r="V21" s="4"/>
      <c r="W21" s="4"/>
      <c r="X21" s="4"/>
      <c r="Y21" s="4"/>
      <c r="Z21" s="4"/>
      <c r="AA21" s="4"/>
      <c r="AB21" s="4"/>
      <c r="AC21" s="4"/>
      <c r="AD21" s="4"/>
    </row>
    <row r="22" spans="1:30">
      <c r="A22" s="61"/>
      <c r="B22" s="96"/>
      <c r="C22" s="96"/>
      <c r="D22" s="96"/>
      <c r="E22" s="4"/>
      <c r="F22" s="4"/>
      <c r="G22" s="4"/>
      <c r="H22" s="4"/>
      <c r="I22" s="4"/>
      <c r="J22" s="4"/>
      <c r="K22" s="4"/>
      <c r="L22" s="4"/>
      <c r="M22" s="4"/>
      <c r="N22" s="4"/>
      <c r="O22" s="4"/>
      <c r="P22" s="4"/>
      <c r="Q22" s="4"/>
      <c r="R22" s="4"/>
      <c r="S22" s="4"/>
      <c r="T22" s="4"/>
      <c r="U22" s="4"/>
      <c r="V22" s="4"/>
      <c r="W22" s="4"/>
      <c r="X22" s="4"/>
      <c r="Y22" s="4"/>
      <c r="Z22" s="4"/>
      <c r="AA22" s="4"/>
      <c r="AB22" s="4"/>
      <c r="AC22" s="4"/>
      <c r="AD22" s="4"/>
    </row>
    <row r="23" spans="1:30" ht="14.25" customHeight="1">
      <c r="A23" s="61"/>
      <c r="B23" s="96"/>
      <c r="C23" s="96"/>
      <c r="D23" s="96"/>
      <c r="E23" s="4"/>
      <c r="F23" s="4"/>
      <c r="G23" s="4"/>
      <c r="H23" s="4"/>
      <c r="I23" s="4"/>
      <c r="J23" s="4"/>
      <c r="K23" s="4"/>
      <c r="L23" s="4"/>
      <c r="M23" s="4"/>
      <c r="N23" s="4"/>
      <c r="O23" s="4"/>
      <c r="P23" s="4"/>
      <c r="Q23" s="4"/>
      <c r="R23" s="4"/>
      <c r="S23" s="4"/>
      <c r="T23" s="4"/>
      <c r="U23" s="4"/>
      <c r="V23" s="4"/>
      <c r="W23" s="4"/>
      <c r="X23" s="4"/>
      <c r="Y23" s="4"/>
      <c r="Z23" s="4"/>
      <c r="AA23" s="4"/>
      <c r="AB23" s="4"/>
      <c r="AC23" s="4"/>
      <c r="AD23" s="4"/>
    </row>
    <row r="24" spans="1:30" ht="7.5" customHeight="1">
      <c r="A24" s="61"/>
      <c r="C24" s="27"/>
      <c r="D24" s="27"/>
      <c r="E24" s="27"/>
      <c r="F24" s="4"/>
      <c r="G24" s="4"/>
      <c r="H24" s="4"/>
      <c r="I24" s="4"/>
      <c r="J24" s="4"/>
      <c r="K24" s="4"/>
      <c r="L24" s="4"/>
      <c r="M24" s="4"/>
      <c r="N24" s="4"/>
      <c r="O24" s="4"/>
      <c r="P24" s="4"/>
      <c r="Q24" s="4"/>
      <c r="R24" s="4"/>
      <c r="S24" s="4"/>
      <c r="T24" s="4"/>
      <c r="U24" s="4"/>
      <c r="V24" s="4"/>
      <c r="W24" s="4"/>
      <c r="X24" s="4"/>
      <c r="Y24" s="4"/>
      <c r="Z24" s="4"/>
      <c r="AA24" s="4"/>
      <c r="AB24" s="4"/>
      <c r="AC24" s="4"/>
      <c r="AD24" s="4"/>
    </row>
    <row r="25" spans="1:30" ht="26.25" customHeight="1">
      <c r="A25" s="61"/>
      <c r="B25" s="99" t="s">
        <v>50</v>
      </c>
      <c r="C25" s="99"/>
      <c r="D25" s="99"/>
      <c r="E25" s="99"/>
      <c r="F25" s="4"/>
      <c r="G25" s="4"/>
      <c r="H25" s="4"/>
      <c r="I25" s="4"/>
      <c r="J25" s="4"/>
      <c r="K25" s="4"/>
      <c r="L25" s="4"/>
      <c r="M25" s="4"/>
      <c r="N25" s="4"/>
      <c r="O25" s="4"/>
      <c r="P25" s="4"/>
      <c r="Q25" s="4"/>
      <c r="R25" s="4"/>
      <c r="S25" s="4"/>
      <c r="T25" s="4"/>
      <c r="U25" s="4"/>
      <c r="V25" s="4"/>
      <c r="W25" s="4"/>
      <c r="X25" s="4"/>
      <c r="Y25" s="4"/>
      <c r="Z25" s="4"/>
      <c r="AA25" s="4"/>
      <c r="AB25" s="4"/>
      <c r="AC25" s="4"/>
      <c r="AD25" s="4"/>
    </row>
    <row r="26" spans="1:30" ht="18.75" customHeight="1">
      <c r="A26" s="61"/>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row>
    <row r="27" spans="1:30" s="17" customFormat="1" ht="38.15" customHeight="1">
      <c r="A27" s="60" t="str">
        <f>'Antworten und Logik'!I145</f>
        <v/>
      </c>
      <c r="B27" s="97" t="s">
        <v>51</v>
      </c>
      <c r="C27" s="97"/>
      <c r="D27" s="97"/>
      <c r="E27" s="97"/>
      <c r="F27" s="16"/>
      <c r="G27" s="16"/>
      <c r="H27" s="16"/>
      <c r="I27" s="16"/>
      <c r="J27" s="4"/>
      <c r="K27" s="16"/>
      <c r="L27" s="16"/>
      <c r="M27" s="16"/>
      <c r="N27" s="16"/>
      <c r="O27" s="16"/>
      <c r="P27" s="16"/>
      <c r="Q27" s="16"/>
      <c r="R27" s="16"/>
      <c r="S27" s="16"/>
      <c r="T27" s="16"/>
      <c r="U27" s="16"/>
      <c r="V27" s="16"/>
      <c r="W27" s="16"/>
      <c r="X27" s="16"/>
      <c r="Y27" s="16"/>
      <c r="Z27" s="16"/>
      <c r="AA27" s="16"/>
      <c r="AB27" s="16"/>
      <c r="AC27" s="16"/>
      <c r="AD27" s="16"/>
    </row>
    <row r="28" spans="1:30" s="17" customFormat="1" ht="15" customHeight="1">
      <c r="A28" s="60"/>
      <c r="B28" s="62" t="str">
        <f>'Antworten und Logik'!H145</f>
        <v/>
      </c>
      <c r="C28" s="51"/>
      <c r="D28" s="51"/>
      <c r="E28" s="51"/>
      <c r="F28" s="16"/>
      <c r="G28" s="16"/>
      <c r="H28" s="16"/>
      <c r="I28" s="16"/>
      <c r="J28" s="4"/>
      <c r="K28" s="16"/>
      <c r="L28" s="16"/>
      <c r="M28" s="16"/>
      <c r="N28" s="16"/>
      <c r="O28" s="16"/>
      <c r="P28" s="16"/>
      <c r="Q28" s="16"/>
      <c r="R28" s="16"/>
      <c r="S28" s="16"/>
      <c r="T28" s="16"/>
      <c r="U28" s="16"/>
      <c r="V28" s="16"/>
      <c r="W28" s="16"/>
      <c r="X28" s="16"/>
      <c r="Y28" s="16"/>
      <c r="Z28" s="16"/>
      <c r="AA28" s="16"/>
      <c r="AB28" s="16"/>
      <c r="AC28" s="16"/>
      <c r="AD28" s="16"/>
    </row>
    <row r="29" spans="1:30">
      <c r="A29" s="61"/>
      <c r="B29" s="96"/>
      <c r="C29" s="96"/>
      <c r="D29" s="96"/>
      <c r="E29" s="4"/>
      <c r="F29" s="4"/>
      <c r="G29" s="4"/>
      <c r="H29" s="4"/>
      <c r="I29" s="4"/>
      <c r="J29" s="4"/>
      <c r="K29" s="4"/>
      <c r="L29" s="4"/>
      <c r="M29" s="4"/>
      <c r="N29" s="4"/>
      <c r="O29" s="4"/>
      <c r="P29" s="4"/>
      <c r="Q29" s="4"/>
      <c r="R29" s="4"/>
      <c r="S29" s="4"/>
      <c r="T29" s="4"/>
      <c r="U29" s="4"/>
      <c r="V29" s="4"/>
      <c r="W29" s="4"/>
      <c r="X29" s="4"/>
      <c r="Y29" s="4"/>
      <c r="Z29" s="4"/>
      <c r="AA29" s="4"/>
      <c r="AB29" s="4"/>
      <c r="AC29" s="4"/>
      <c r="AD29" s="4"/>
    </row>
    <row r="30" spans="1:30">
      <c r="A30" s="61"/>
      <c r="B30" s="96"/>
      <c r="C30" s="96"/>
      <c r="D30" s="96"/>
      <c r="E30" s="4"/>
      <c r="F30" s="4"/>
      <c r="G30" s="4"/>
      <c r="H30" s="4"/>
      <c r="I30" s="4"/>
      <c r="J30" s="4"/>
      <c r="K30" s="4"/>
      <c r="L30" s="4"/>
      <c r="M30" s="4"/>
      <c r="N30" s="4"/>
      <c r="O30" s="4"/>
      <c r="P30" s="4"/>
      <c r="Q30" s="4"/>
      <c r="R30" s="4"/>
      <c r="S30" s="4"/>
      <c r="T30" s="4"/>
      <c r="U30" s="4"/>
      <c r="V30" s="4"/>
      <c r="W30" s="4"/>
      <c r="X30" s="4"/>
      <c r="Y30" s="4"/>
      <c r="Z30" s="4"/>
      <c r="AA30" s="4"/>
      <c r="AB30" s="4"/>
      <c r="AC30" s="4"/>
      <c r="AD30" s="4"/>
    </row>
    <row r="31" spans="1:30" ht="14.25" customHeight="1">
      <c r="A31" s="61"/>
      <c r="B31" s="96"/>
      <c r="C31" s="96"/>
      <c r="D31" s="96"/>
      <c r="E31" s="4"/>
      <c r="F31" s="4"/>
      <c r="G31" s="4"/>
      <c r="H31" s="4"/>
      <c r="I31" s="4"/>
      <c r="J31" s="4"/>
      <c r="K31" s="4"/>
      <c r="L31" s="4"/>
      <c r="M31" s="4"/>
      <c r="N31" s="4"/>
      <c r="O31" s="4"/>
      <c r="P31" s="4"/>
      <c r="Q31" s="4"/>
      <c r="R31" s="4"/>
      <c r="S31" s="4"/>
      <c r="T31" s="4"/>
      <c r="U31" s="4"/>
      <c r="V31" s="4"/>
      <c r="W31" s="4"/>
      <c r="X31" s="4"/>
      <c r="Y31" s="4"/>
      <c r="Z31" s="4"/>
      <c r="AA31" s="4"/>
      <c r="AB31" s="4"/>
      <c r="AC31" s="4"/>
      <c r="AD31" s="4"/>
    </row>
    <row r="32" spans="1:30" ht="18.75" customHeight="1">
      <c r="A32" s="61"/>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row>
    <row r="33" spans="1:30" s="17" customFormat="1" ht="38.15" customHeight="1">
      <c r="A33" s="60" t="str">
        <f>'Antworten und Logik'!I146</f>
        <v/>
      </c>
      <c r="B33" s="97" t="s">
        <v>52</v>
      </c>
      <c r="C33" s="97"/>
      <c r="D33" s="97"/>
      <c r="E33" s="97"/>
      <c r="F33" s="16"/>
      <c r="G33" s="16"/>
      <c r="H33" s="16"/>
      <c r="I33" s="16"/>
      <c r="J33" s="4"/>
      <c r="K33" s="16"/>
      <c r="L33" s="16"/>
      <c r="M33" s="16"/>
      <c r="N33" s="16"/>
      <c r="O33" s="16"/>
      <c r="P33" s="16"/>
      <c r="Q33" s="16"/>
      <c r="R33" s="16"/>
      <c r="S33" s="16"/>
      <c r="T33" s="16"/>
      <c r="U33" s="16"/>
      <c r="V33" s="16"/>
      <c r="W33" s="16"/>
      <c r="X33" s="16"/>
      <c r="Y33" s="16"/>
      <c r="Z33" s="16"/>
      <c r="AA33" s="16"/>
      <c r="AB33" s="16"/>
      <c r="AC33" s="16"/>
      <c r="AD33" s="16"/>
    </row>
    <row r="34" spans="1:30" s="17" customFormat="1" ht="15" customHeight="1">
      <c r="A34" s="60"/>
      <c r="B34" s="62" t="str">
        <f>'Antworten und Logik'!H146</f>
        <v/>
      </c>
      <c r="C34" s="51"/>
      <c r="D34" s="51"/>
      <c r="E34" s="51"/>
      <c r="F34" s="16"/>
      <c r="G34" s="16"/>
      <c r="H34" s="16"/>
      <c r="I34" s="16"/>
      <c r="J34" s="4"/>
      <c r="K34" s="16"/>
      <c r="L34" s="16"/>
      <c r="M34" s="16"/>
      <c r="N34" s="16"/>
      <c r="O34" s="16"/>
      <c r="P34" s="16"/>
      <c r="Q34" s="16"/>
      <c r="R34" s="16"/>
      <c r="S34" s="16"/>
      <c r="T34" s="16"/>
      <c r="U34" s="16"/>
      <c r="V34" s="16"/>
      <c r="W34" s="16"/>
      <c r="X34" s="16"/>
      <c r="Y34" s="16"/>
      <c r="Z34" s="16"/>
      <c r="AA34" s="16"/>
      <c r="AB34" s="16"/>
      <c r="AC34" s="16"/>
      <c r="AD34" s="16"/>
    </row>
    <row r="35" spans="1:30">
      <c r="A35" s="61"/>
      <c r="B35" s="96"/>
      <c r="C35" s="96"/>
      <c r="D35" s="96"/>
      <c r="E35" s="96"/>
      <c r="F35" s="4"/>
      <c r="G35" s="4"/>
      <c r="H35" s="4"/>
      <c r="I35" s="4"/>
      <c r="J35" s="4"/>
      <c r="K35" s="4"/>
      <c r="L35" s="4"/>
      <c r="M35" s="4"/>
      <c r="N35" s="4"/>
      <c r="O35" s="4"/>
      <c r="P35" s="4"/>
      <c r="Q35" s="4"/>
      <c r="R35" s="4"/>
      <c r="S35" s="4"/>
      <c r="T35" s="4"/>
      <c r="U35" s="4"/>
      <c r="V35" s="4"/>
      <c r="W35" s="4"/>
      <c r="X35" s="4"/>
      <c r="Y35" s="4"/>
      <c r="Z35" s="4"/>
      <c r="AA35" s="4"/>
      <c r="AB35" s="4"/>
      <c r="AC35" s="4"/>
      <c r="AD35" s="4"/>
    </row>
    <row r="36" spans="1:30">
      <c r="A36" s="61"/>
      <c r="B36" s="96"/>
      <c r="C36" s="96"/>
      <c r="D36" s="96"/>
      <c r="E36" s="96"/>
      <c r="F36" s="4"/>
      <c r="G36" s="4"/>
      <c r="H36" s="4"/>
      <c r="I36" s="4"/>
      <c r="J36" s="4"/>
      <c r="K36" s="4"/>
      <c r="L36" s="4"/>
      <c r="M36" s="4"/>
      <c r="N36" s="4"/>
      <c r="O36" s="4"/>
      <c r="P36" s="4"/>
      <c r="Q36" s="4"/>
      <c r="R36" s="4"/>
      <c r="S36" s="4"/>
      <c r="T36" s="4"/>
      <c r="U36" s="4"/>
      <c r="V36" s="4"/>
      <c r="W36" s="4"/>
      <c r="X36" s="4"/>
      <c r="Y36" s="4"/>
      <c r="Z36" s="4"/>
      <c r="AA36" s="4"/>
      <c r="AB36" s="4"/>
      <c r="AC36" s="4"/>
      <c r="AD36" s="4"/>
    </row>
    <row r="37" spans="1:30">
      <c r="A37" s="61"/>
      <c r="B37" s="96"/>
      <c r="C37" s="96"/>
      <c r="D37" s="96"/>
      <c r="E37" s="96"/>
      <c r="F37" s="4"/>
      <c r="G37" s="4"/>
      <c r="H37" s="4"/>
      <c r="I37" s="4"/>
      <c r="J37" s="4"/>
      <c r="K37" s="4"/>
      <c r="L37" s="4"/>
      <c r="M37" s="4"/>
      <c r="N37" s="4"/>
      <c r="O37" s="4"/>
      <c r="P37" s="4"/>
      <c r="Q37" s="4"/>
      <c r="R37" s="4"/>
      <c r="S37" s="4"/>
      <c r="T37" s="4"/>
      <c r="U37" s="4"/>
      <c r="V37" s="4"/>
      <c r="W37" s="4"/>
      <c r="X37" s="4"/>
      <c r="Y37" s="4"/>
      <c r="Z37" s="4"/>
      <c r="AA37" s="4"/>
      <c r="AB37" s="4"/>
      <c r="AC37" s="4"/>
      <c r="AD37" s="4"/>
    </row>
    <row r="38" spans="1:30" ht="18.75" customHeight="1">
      <c r="A38" s="61"/>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row>
    <row r="39" spans="1:30" s="17" customFormat="1" ht="38.15" customHeight="1">
      <c r="A39" s="60" t="str">
        <f>'Antworten und Logik'!I147</f>
        <v/>
      </c>
      <c r="B39" s="97" t="s">
        <v>53</v>
      </c>
      <c r="C39" s="97"/>
      <c r="D39" s="97"/>
      <c r="E39" s="97"/>
      <c r="F39" s="16"/>
      <c r="G39" s="16"/>
      <c r="H39" s="16"/>
      <c r="I39" s="16"/>
      <c r="J39" s="4"/>
      <c r="K39" s="16"/>
      <c r="L39" s="16"/>
      <c r="M39" s="16"/>
      <c r="N39" s="16"/>
      <c r="O39" s="16"/>
      <c r="P39" s="16"/>
      <c r="Q39" s="16"/>
      <c r="R39" s="16"/>
      <c r="S39" s="16"/>
      <c r="T39" s="16"/>
      <c r="U39" s="16"/>
      <c r="V39" s="16"/>
      <c r="W39" s="16"/>
      <c r="X39" s="16"/>
      <c r="Y39" s="16"/>
      <c r="Z39" s="16"/>
      <c r="AA39" s="16"/>
      <c r="AB39" s="16"/>
      <c r="AC39" s="16"/>
      <c r="AD39" s="16"/>
    </row>
    <row r="40" spans="1:30" s="17" customFormat="1" ht="15" customHeight="1">
      <c r="A40" s="60"/>
      <c r="B40" s="62" t="str">
        <f>'Antworten und Logik'!H147</f>
        <v/>
      </c>
      <c r="C40" s="51"/>
      <c r="D40" s="51"/>
      <c r="E40" s="51"/>
      <c r="F40" s="16"/>
      <c r="G40" s="16"/>
      <c r="H40" s="16"/>
      <c r="I40" s="16"/>
      <c r="J40" s="4"/>
      <c r="K40" s="16"/>
      <c r="L40" s="16"/>
      <c r="M40" s="16"/>
      <c r="N40" s="16"/>
      <c r="O40" s="16"/>
      <c r="P40" s="16"/>
      <c r="Q40" s="16"/>
      <c r="R40" s="16"/>
      <c r="S40" s="16"/>
      <c r="T40" s="16"/>
      <c r="U40" s="16"/>
      <c r="V40" s="16"/>
      <c r="W40" s="16"/>
      <c r="X40" s="16"/>
      <c r="Y40" s="16"/>
      <c r="Z40" s="16"/>
      <c r="AA40" s="16"/>
      <c r="AB40" s="16"/>
      <c r="AC40" s="16"/>
      <c r="AD40" s="16"/>
    </row>
    <row r="41" spans="1:30">
      <c r="A41" s="61"/>
      <c r="B41" s="96"/>
      <c r="C41" s="96"/>
      <c r="D41" s="96"/>
      <c r="E41" s="96"/>
      <c r="F41" s="4"/>
      <c r="G41" s="4"/>
      <c r="H41" s="4"/>
      <c r="I41" s="4"/>
      <c r="J41" s="4"/>
      <c r="K41" s="4"/>
      <c r="L41" s="4"/>
      <c r="M41" s="4"/>
      <c r="N41" s="4"/>
      <c r="O41" s="4"/>
      <c r="P41" s="4"/>
      <c r="Q41" s="4"/>
      <c r="R41" s="4"/>
      <c r="S41" s="4"/>
      <c r="T41" s="4"/>
      <c r="U41" s="4"/>
      <c r="V41" s="4"/>
      <c r="W41" s="4"/>
      <c r="X41" s="4"/>
      <c r="Y41" s="4"/>
      <c r="Z41" s="4"/>
      <c r="AA41" s="4"/>
      <c r="AB41" s="4"/>
      <c r="AC41" s="4"/>
      <c r="AD41" s="4"/>
    </row>
    <row r="42" spans="1:30">
      <c r="A42" s="61"/>
      <c r="B42" s="96"/>
      <c r="C42" s="96"/>
      <c r="D42" s="96"/>
      <c r="E42" s="96"/>
      <c r="F42" s="4"/>
      <c r="G42" s="4"/>
      <c r="H42" s="4"/>
      <c r="I42" s="4"/>
      <c r="J42" s="4"/>
      <c r="K42" s="4"/>
      <c r="L42" s="4"/>
      <c r="M42" s="4"/>
      <c r="N42" s="4"/>
      <c r="O42" s="4"/>
      <c r="P42" s="4"/>
      <c r="Q42" s="4"/>
      <c r="R42" s="4"/>
      <c r="S42" s="4"/>
      <c r="T42" s="4"/>
      <c r="U42" s="4"/>
      <c r="V42" s="4"/>
      <c r="W42" s="4"/>
      <c r="X42" s="4"/>
      <c r="Y42" s="4"/>
      <c r="Z42" s="4"/>
      <c r="AA42" s="4"/>
      <c r="AB42" s="4"/>
      <c r="AC42" s="4"/>
      <c r="AD42" s="4"/>
    </row>
    <row r="43" spans="1:30">
      <c r="A43" s="61"/>
      <c r="B43" s="96"/>
      <c r="C43" s="96"/>
      <c r="D43" s="96"/>
      <c r="E43" s="96"/>
      <c r="F43" s="4"/>
      <c r="G43" s="4"/>
      <c r="H43" s="4"/>
      <c r="I43" s="4"/>
      <c r="J43" s="4"/>
      <c r="K43" s="4"/>
      <c r="L43" s="4"/>
      <c r="M43" s="4"/>
      <c r="N43" s="4"/>
      <c r="O43" s="4"/>
      <c r="P43" s="4"/>
      <c r="Q43" s="4"/>
      <c r="R43" s="4"/>
      <c r="S43" s="4"/>
      <c r="T43" s="4"/>
      <c r="U43" s="4"/>
      <c r="V43" s="4"/>
      <c r="W43" s="4"/>
      <c r="X43" s="4"/>
      <c r="Y43" s="4"/>
      <c r="Z43" s="4"/>
      <c r="AA43" s="4"/>
      <c r="AB43" s="4"/>
      <c r="AC43" s="4"/>
      <c r="AD43" s="4"/>
    </row>
    <row r="44" spans="1:30" ht="18.75" customHeight="1">
      <c r="A44" s="61"/>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row>
    <row r="45" spans="1:30" s="17" customFormat="1" ht="22.5" customHeight="1">
      <c r="A45" s="60" t="str">
        <f>'Antworten und Logik'!I148</f>
        <v/>
      </c>
      <c r="B45" s="97" t="s">
        <v>54</v>
      </c>
      <c r="C45" s="97"/>
      <c r="D45" s="97"/>
      <c r="E45" s="97"/>
      <c r="F45" s="16"/>
      <c r="G45" s="16"/>
      <c r="H45" s="4"/>
      <c r="I45" s="16"/>
      <c r="J45" s="4"/>
      <c r="K45" s="16"/>
      <c r="L45" s="16"/>
      <c r="M45" s="16"/>
      <c r="N45" s="16"/>
      <c r="O45" s="16"/>
      <c r="P45" s="16"/>
      <c r="Q45" s="16"/>
      <c r="R45" s="16"/>
      <c r="S45" s="16"/>
      <c r="T45" s="16"/>
      <c r="U45" s="16"/>
      <c r="V45" s="16"/>
      <c r="W45" s="16"/>
      <c r="X45" s="16"/>
      <c r="Y45" s="16"/>
      <c r="Z45" s="16"/>
      <c r="AA45" s="16"/>
      <c r="AB45" s="16"/>
      <c r="AC45" s="16"/>
      <c r="AD45" s="16"/>
    </row>
    <row r="46" spans="1:30" s="17" customFormat="1" ht="15" customHeight="1">
      <c r="A46" s="60"/>
      <c r="B46" s="62" t="str">
        <f>'Antworten und Logik'!H148</f>
        <v/>
      </c>
      <c r="C46" s="51"/>
      <c r="D46" s="51"/>
      <c r="E46" s="51"/>
      <c r="F46" s="16"/>
      <c r="G46" s="16"/>
      <c r="H46" s="16"/>
      <c r="I46" s="16"/>
      <c r="J46" s="4"/>
      <c r="K46" s="16"/>
      <c r="L46" s="16"/>
      <c r="M46" s="16"/>
      <c r="N46" s="16"/>
      <c r="O46" s="16"/>
      <c r="P46" s="16"/>
      <c r="Q46" s="16"/>
      <c r="R46" s="16"/>
      <c r="S46" s="16"/>
      <c r="T46" s="16"/>
      <c r="U46" s="16"/>
      <c r="V46" s="16"/>
      <c r="W46" s="16"/>
      <c r="X46" s="16"/>
      <c r="Y46" s="16"/>
      <c r="Z46" s="16"/>
      <c r="AA46" s="16"/>
      <c r="AB46" s="16"/>
      <c r="AC46" s="16"/>
      <c r="AD46" s="16"/>
    </row>
    <row r="47" spans="1:30">
      <c r="A47" s="61"/>
      <c r="B47" s="96"/>
      <c r="C47" s="96"/>
      <c r="D47" s="96"/>
      <c r="E47" s="4"/>
      <c r="F47" s="4"/>
      <c r="G47" s="4"/>
      <c r="H47" s="4"/>
      <c r="I47" s="4"/>
      <c r="J47" s="4"/>
      <c r="K47" s="4"/>
      <c r="L47" s="4"/>
      <c r="M47" s="4"/>
      <c r="N47" s="4"/>
      <c r="O47" s="4"/>
      <c r="P47" s="4"/>
      <c r="Q47" s="4"/>
      <c r="R47" s="4"/>
      <c r="S47" s="4"/>
      <c r="T47" s="4"/>
      <c r="U47" s="4"/>
      <c r="V47" s="4"/>
      <c r="W47" s="4"/>
      <c r="X47" s="4"/>
      <c r="Y47" s="4"/>
      <c r="Z47" s="4"/>
      <c r="AA47" s="4"/>
      <c r="AB47" s="4"/>
      <c r="AC47" s="4"/>
      <c r="AD47" s="4"/>
    </row>
    <row r="48" spans="1:30">
      <c r="A48" s="61"/>
      <c r="B48" s="96"/>
      <c r="C48" s="96"/>
      <c r="D48" s="96"/>
      <c r="E48" s="4"/>
      <c r="F48" s="4"/>
      <c r="G48" s="4"/>
      <c r="H48" s="4"/>
      <c r="I48" s="4"/>
      <c r="J48" s="4"/>
      <c r="K48" s="4"/>
      <c r="L48" s="4"/>
      <c r="M48" s="4"/>
      <c r="N48" s="4"/>
      <c r="O48" s="4"/>
      <c r="P48" s="4"/>
      <c r="Q48" s="4"/>
      <c r="R48" s="4"/>
      <c r="S48" s="4"/>
      <c r="T48" s="4"/>
      <c r="U48" s="4"/>
      <c r="V48" s="4"/>
      <c r="W48" s="4"/>
      <c r="X48" s="4"/>
      <c r="Y48" s="4"/>
      <c r="Z48" s="4"/>
      <c r="AA48" s="4"/>
      <c r="AB48" s="4"/>
      <c r="AC48" s="4"/>
      <c r="AD48" s="4"/>
    </row>
    <row r="49" spans="1:30" ht="14.25" customHeight="1">
      <c r="A49" s="61"/>
      <c r="B49" s="96"/>
      <c r="C49" s="96"/>
      <c r="D49" s="96"/>
      <c r="E49" s="4"/>
      <c r="F49" s="4"/>
      <c r="G49" s="4"/>
      <c r="H49" s="4"/>
      <c r="I49" s="4"/>
      <c r="J49" s="4"/>
      <c r="K49" s="4"/>
      <c r="L49" s="4"/>
      <c r="M49" s="4"/>
      <c r="N49" s="4"/>
      <c r="O49" s="4"/>
      <c r="P49" s="4"/>
      <c r="Q49" s="4"/>
      <c r="R49" s="4"/>
      <c r="S49" s="4"/>
      <c r="T49" s="4"/>
      <c r="U49" s="4"/>
      <c r="V49" s="4"/>
      <c r="W49" s="4"/>
      <c r="X49" s="4"/>
      <c r="Y49" s="4"/>
      <c r="Z49" s="4"/>
      <c r="AA49" s="4"/>
      <c r="AB49" s="4"/>
      <c r="AC49" s="4"/>
      <c r="AD49" s="4"/>
    </row>
    <row r="50" spans="1:30" ht="18.75" customHeight="1">
      <c r="A50" s="61"/>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row>
    <row r="51" spans="1:30" s="17" customFormat="1" ht="38.15" customHeight="1">
      <c r="A51" s="60" t="str">
        <f>'Antworten und Logik'!I149</f>
        <v/>
      </c>
      <c r="B51" s="97" t="s">
        <v>55</v>
      </c>
      <c r="C51" s="97"/>
      <c r="D51" s="97"/>
      <c r="E51" s="97"/>
      <c r="F51" s="16"/>
      <c r="G51" s="16"/>
      <c r="H51" s="4"/>
      <c r="I51" s="16"/>
      <c r="J51" s="4"/>
      <c r="K51" s="16"/>
      <c r="L51" s="16"/>
      <c r="M51" s="16"/>
      <c r="N51" s="16"/>
      <c r="O51" s="16"/>
      <c r="P51" s="16"/>
      <c r="Q51" s="16"/>
      <c r="R51" s="16"/>
      <c r="S51" s="16"/>
      <c r="T51" s="16"/>
      <c r="U51" s="16"/>
      <c r="V51" s="16"/>
      <c r="W51" s="16"/>
      <c r="X51" s="16"/>
      <c r="Y51" s="16"/>
      <c r="Z51" s="16"/>
      <c r="AA51" s="16"/>
      <c r="AB51" s="16"/>
      <c r="AC51" s="16"/>
      <c r="AD51" s="16"/>
    </row>
    <row r="52" spans="1:30" s="17" customFormat="1" ht="15" customHeight="1">
      <c r="A52" s="60"/>
      <c r="B52" s="62" t="str">
        <f>'Antworten und Logik'!H149</f>
        <v/>
      </c>
      <c r="C52" s="51"/>
      <c r="D52" s="51"/>
      <c r="E52" s="51"/>
      <c r="F52" s="16"/>
      <c r="G52" s="16"/>
      <c r="H52" s="16"/>
      <c r="I52" s="16"/>
      <c r="J52" s="4"/>
      <c r="K52" s="16"/>
      <c r="L52" s="16"/>
      <c r="M52" s="16"/>
      <c r="N52" s="16"/>
      <c r="O52" s="16"/>
      <c r="P52" s="16"/>
      <c r="Q52" s="16"/>
      <c r="R52" s="16"/>
      <c r="S52" s="16"/>
      <c r="T52" s="16"/>
      <c r="U52" s="16"/>
      <c r="V52" s="16"/>
      <c r="W52" s="16"/>
      <c r="X52" s="16"/>
      <c r="Y52" s="16"/>
      <c r="Z52" s="16"/>
      <c r="AA52" s="16"/>
      <c r="AB52" s="16"/>
      <c r="AC52" s="16"/>
      <c r="AD52" s="16"/>
    </row>
    <row r="53" spans="1:30">
      <c r="A53" s="61"/>
      <c r="B53" s="96"/>
      <c r="C53" s="96"/>
      <c r="D53" s="96"/>
      <c r="E53" s="4"/>
      <c r="F53" s="4"/>
      <c r="G53" s="4"/>
      <c r="H53" s="4"/>
      <c r="I53" s="4"/>
      <c r="J53" s="4"/>
      <c r="K53" s="4"/>
      <c r="L53" s="4"/>
      <c r="M53" s="4"/>
      <c r="N53" s="4"/>
      <c r="O53" s="4"/>
      <c r="P53" s="4"/>
      <c r="Q53" s="4"/>
      <c r="R53" s="4"/>
      <c r="S53" s="4"/>
      <c r="T53" s="4"/>
      <c r="U53" s="4"/>
      <c r="V53" s="4"/>
      <c r="W53" s="4"/>
      <c r="X53" s="4"/>
      <c r="Y53" s="4"/>
      <c r="Z53" s="4"/>
      <c r="AA53" s="4"/>
      <c r="AB53" s="4"/>
      <c r="AC53" s="4"/>
      <c r="AD53" s="4"/>
    </row>
    <row r="54" spans="1:30">
      <c r="A54" s="61"/>
      <c r="B54" s="96"/>
      <c r="C54" s="96"/>
      <c r="D54" s="96"/>
      <c r="E54" s="4"/>
      <c r="F54" s="4"/>
      <c r="G54" s="4"/>
      <c r="H54" s="4"/>
      <c r="I54" s="4"/>
      <c r="J54" s="4"/>
      <c r="K54" s="4"/>
      <c r="L54" s="4"/>
      <c r="M54" s="4"/>
      <c r="N54" s="4"/>
      <c r="O54" s="4"/>
      <c r="P54" s="4"/>
      <c r="Q54" s="4"/>
      <c r="R54" s="4"/>
      <c r="S54" s="4"/>
      <c r="T54" s="4"/>
      <c r="U54" s="4"/>
      <c r="V54" s="4"/>
      <c r="W54" s="4"/>
      <c r="X54" s="4"/>
      <c r="Y54" s="4"/>
      <c r="Z54" s="4"/>
      <c r="AA54" s="4"/>
      <c r="AB54" s="4"/>
      <c r="AC54" s="4"/>
      <c r="AD54" s="4"/>
    </row>
    <row r="55" spans="1:30" ht="15" customHeight="1">
      <c r="A55" s="61"/>
      <c r="B55" s="96"/>
      <c r="C55" s="96"/>
      <c r="D55" s="96"/>
      <c r="E55" s="4"/>
      <c r="F55" s="4"/>
      <c r="G55" s="4"/>
      <c r="H55" s="4"/>
      <c r="I55" s="4"/>
      <c r="J55" s="4"/>
      <c r="K55" s="4"/>
      <c r="L55" s="4"/>
      <c r="M55" s="4"/>
      <c r="N55" s="4"/>
      <c r="O55" s="4"/>
      <c r="P55" s="4"/>
      <c r="Q55" s="4"/>
      <c r="R55" s="4"/>
      <c r="S55" s="4"/>
      <c r="T55" s="4"/>
      <c r="U55" s="4"/>
      <c r="V55" s="4"/>
      <c r="W55" s="4"/>
      <c r="X55" s="4"/>
      <c r="Y55" s="4"/>
      <c r="Z55" s="4"/>
      <c r="AA55" s="4"/>
      <c r="AB55" s="4"/>
      <c r="AC55" s="4"/>
      <c r="AD55" s="4"/>
    </row>
    <row r="56" spans="1:30" ht="18.75" customHeight="1">
      <c r="A56" s="61"/>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row>
    <row r="57" spans="1:30" ht="38.15" customHeight="1">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row>
    <row r="58" spans="1:30">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row>
    <row r="59" spans="1:30">
      <c r="A59" s="4"/>
      <c r="B59" s="96" t="s">
        <v>22</v>
      </c>
      <c r="C59" s="96"/>
      <c r="D59" s="96"/>
      <c r="E59" s="96"/>
      <c r="F59" s="4"/>
      <c r="G59" s="4"/>
      <c r="H59" s="4"/>
      <c r="I59" s="4"/>
      <c r="J59" s="4"/>
      <c r="K59" s="4"/>
      <c r="L59" s="4"/>
      <c r="M59" s="4"/>
      <c r="N59" s="4"/>
      <c r="O59" s="4"/>
      <c r="P59" s="4"/>
      <c r="Q59" s="4"/>
      <c r="R59" s="4"/>
      <c r="S59" s="4"/>
      <c r="T59" s="4"/>
      <c r="U59" s="4"/>
      <c r="V59" s="4"/>
      <c r="W59" s="4"/>
      <c r="X59" s="4"/>
      <c r="Y59" s="4"/>
      <c r="Z59" s="4"/>
      <c r="AA59" s="4"/>
      <c r="AB59" s="4"/>
      <c r="AC59" s="4"/>
      <c r="AD59" s="4"/>
    </row>
    <row r="60" spans="1:30">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row>
    <row r="61" spans="1:30">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row>
    <row r="62" spans="1:30">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row>
    <row r="63" spans="1:30">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row>
    <row r="64" spans="1:30">
      <c r="A64" s="4"/>
      <c r="B64" s="4"/>
      <c r="C64" s="4"/>
      <c r="D64" s="12"/>
      <c r="E64" s="4"/>
      <c r="F64" s="4"/>
      <c r="G64" s="4"/>
      <c r="H64" s="4"/>
      <c r="I64" s="4"/>
      <c r="J64" s="4"/>
      <c r="K64" s="4"/>
      <c r="L64" s="4"/>
      <c r="M64" s="4"/>
      <c r="N64" s="4"/>
      <c r="O64" s="4"/>
      <c r="P64" s="4"/>
      <c r="Q64" s="4"/>
      <c r="R64" s="4"/>
      <c r="S64" s="4"/>
      <c r="T64" s="4"/>
      <c r="U64" s="4"/>
      <c r="V64" s="4"/>
      <c r="W64" s="4"/>
      <c r="X64" s="4"/>
      <c r="Y64" s="4"/>
      <c r="Z64" s="4"/>
      <c r="AA64" s="4"/>
      <c r="AB64" s="4"/>
      <c r="AC64" s="4"/>
      <c r="AD64" s="4"/>
    </row>
    <row r="65" spans="1:30">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row>
    <row r="66" spans="1:30">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row>
    <row r="67" spans="1:30">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row>
    <row r="68" spans="1:30">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row>
    <row r="69" spans="1:30">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row>
    <row r="70" spans="1:30">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row>
    <row r="71" spans="1:30">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row>
    <row r="72" spans="1:30">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row>
    <row r="73" spans="1:30">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row>
    <row r="74" spans="1:30">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row>
    <row r="75" spans="1:30">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row>
    <row r="76" spans="1:30">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row>
    <row r="77" spans="1:30">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row>
    <row r="78" spans="1:30">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row>
    <row r="79" spans="1:30">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row>
    <row r="80" spans="1:30">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row>
    <row r="81" spans="1:30">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row>
    <row r="82" spans="1:30">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row>
    <row r="83" spans="1:30">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row>
    <row r="84" spans="1:30">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row>
    <row r="85" spans="1:30">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row>
    <row r="86" spans="1:30">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row>
    <row r="87" spans="1:30">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row>
    <row r="88" spans="1:30">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row>
    <row r="89" spans="1:30">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row>
    <row r="90" spans="1:30">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row>
    <row r="91" spans="1:30">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row>
    <row r="92" spans="1:30">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row>
    <row r="93" spans="1:30">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row>
    <row r="94" spans="1:30">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row>
    <row r="95" spans="1:30">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row>
    <row r="96" spans="1:30">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row>
    <row r="97" spans="1:30">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row>
    <row r="98" spans="1:30">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row>
    <row r="99" spans="1:30">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row>
    <row r="100" spans="1:30">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row>
    <row r="101" spans="1:30">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row>
    <row r="102" spans="1:30">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row>
    <row r="103" spans="1:30">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row>
    <row r="104" spans="1:30">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row>
    <row r="105" spans="1:30">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row>
    <row r="106" spans="1:30">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row>
    <row r="107" spans="1:30">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row>
    <row r="108" spans="1:30">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row>
    <row r="109" spans="1:30">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row>
    <row r="110" spans="1:30">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row>
    <row r="111" spans="1:30">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row>
    <row r="112" spans="1:30">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row>
    <row r="113" spans="1:30">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row>
    <row r="114" spans="1:30">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row>
    <row r="115" spans="1:30">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row>
    <row r="116" spans="1:30">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row>
    <row r="117" spans="1:30">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row>
    <row r="118" spans="1:30">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row>
    <row r="119" spans="1:30">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row>
    <row r="120" spans="1:30">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row>
    <row r="121" spans="1:30">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row>
    <row r="122" spans="1:30">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row>
    <row r="123" spans="1:30">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row>
    <row r="124" spans="1:30">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row>
    <row r="125" spans="1:30">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row>
    <row r="126" spans="1:30">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row>
    <row r="127" spans="1:30">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row>
    <row r="128" spans="1:30">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row>
    <row r="129" spans="1:30">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row>
    <row r="130" spans="1:30">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row>
    <row r="131" spans="1:30">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row>
    <row r="132" spans="1:30">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row>
    <row r="133" spans="1:30">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row>
    <row r="134" spans="1:30">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row>
    <row r="135" spans="1:30">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row>
    <row r="136" spans="1:30">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row>
    <row r="137" spans="1:30">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row>
    <row r="138" spans="1:30">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row>
    <row r="139" spans="1:30">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row>
    <row r="140" spans="1:30">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row>
    <row r="141" spans="1:30">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row>
    <row r="142" spans="1:30">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row>
    <row r="143" spans="1:30">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row>
    <row r="144" spans="1:30">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row>
    <row r="145" spans="1:30">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row>
    <row r="146" spans="1:30">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row>
  </sheetData>
  <sheetProtection algorithmName="SHA-512" hashValue="K+SfVTu/ve2UKkaBRhBPO1OOTG+kMpDtMnCtMmG8UDtoeYerRXVvjdCtm/X8OJulH2OkXG09AKw2O2FdtffWjg==" saltValue="JxtA3UI5ia1/+jNJIIABnw==" spinCount="100000" sheet="1" formatCells="0" formatColumns="0" formatRows="0" insertColumns="0" insertRows="0" insertHyperlinks="0" deleteColumns="0" deleteRows="0" sort="0" autoFilter="0" pivotTables="0"/>
  <mergeCells count="18">
    <mergeCell ref="B14:E14"/>
    <mergeCell ref="B16:D18"/>
    <mergeCell ref="B25:E25"/>
    <mergeCell ref="B8:E8"/>
    <mergeCell ref="B10:D12"/>
    <mergeCell ref="B59:E59"/>
    <mergeCell ref="B51:E51"/>
    <mergeCell ref="B47:D49"/>
    <mergeCell ref="B53:D55"/>
    <mergeCell ref="B20:E20"/>
    <mergeCell ref="B27:E27"/>
    <mergeCell ref="B39:E39"/>
    <mergeCell ref="B33:E33"/>
    <mergeCell ref="B45:E45"/>
    <mergeCell ref="B21:D23"/>
    <mergeCell ref="B29:D31"/>
    <mergeCell ref="B35:E37"/>
    <mergeCell ref="B41:E43"/>
  </mergeCells>
  <conditionalFormatting sqref="A12 A18 A23 A31 A49 A55">
    <cfRule type="expression" dxfId="130" priority="13">
      <formula>$G$25:$G$30=0</formula>
    </cfRule>
  </conditionalFormatting>
  <conditionalFormatting sqref="A8:G18 G13:M15 A24:G26 E29:G31 E55:G55">
    <cfRule type="expression" dxfId="129" priority="22">
      <formula>$G$27:$G$32=0</formula>
    </cfRule>
  </conditionalFormatting>
  <conditionalFormatting sqref="B8:E8 B14:E14 B20:E20 B33:E33">
    <cfRule type="expression" dxfId="128" priority="3">
      <formula>$A8=1</formula>
    </cfRule>
  </conditionalFormatting>
  <conditionalFormatting sqref="B27:E27">
    <cfRule type="expression" dxfId="127" priority="4">
      <formula>$A27=1</formula>
    </cfRule>
  </conditionalFormatting>
  <conditionalFormatting sqref="B39:E39">
    <cfRule type="expression" dxfId="126" priority="5">
      <formula>$A39=1</formula>
    </cfRule>
  </conditionalFormatting>
  <conditionalFormatting sqref="B45:E45">
    <cfRule type="expression" dxfId="125" priority="7">
      <formula>$A45=1</formula>
    </cfRule>
  </conditionalFormatting>
  <conditionalFormatting sqref="B51:E51">
    <cfRule type="expression" dxfId="124" priority="17">
      <formula>$A51=1</formula>
    </cfRule>
  </conditionalFormatting>
  <conditionalFormatting sqref="E12:G12">
    <cfRule type="expression" dxfId="123" priority="19">
      <formula>$G$27:$G$32=0</formula>
    </cfRule>
  </conditionalFormatting>
  <conditionalFormatting sqref="E23:G23">
    <cfRule type="expression" dxfId="122" priority="23">
      <formula>$G$27:$G$32=0</formula>
    </cfRule>
  </conditionalFormatting>
  <conditionalFormatting sqref="E49:G49">
    <cfRule type="expression" dxfId="121" priority="21">
      <formula>$G$27:$G$32=0</formula>
    </cfRule>
  </conditionalFormatting>
  <conditionalFormatting sqref="H25">
    <cfRule type="expression" dxfId="120" priority="1">
      <formula>$G$27:$G$32=0</formula>
    </cfRule>
  </conditionalFormatting>
  <hyperlinks>
    <hyperlink ref="B25" r:id="rId1" display="Weitere Information: https://files.sciencebasedtargets.org/production/files/SBTi-communications-guide-for-organizations-taking-action.pdf" xr:uid="{7FEB44E3-70B2-4D14-95A4-0908F9BA1F2B}"/>
    <hyperlink ref="B25:E25" r:id="rId2" display="Vgl. Leitfaden für Unternehmen zu diesem Thema hier: https://www.wwf.ch/sites/default/files/doc-2023-12/WWF_Guidance_Climate_Advocacy_2023_DE.pdf" xr:uid="{F0D5AC57-F8EB-4C1D-A04E-7313A10C75C2}"/>
  </hyperlinks>
  <pageMargins left="0.25" right="0.25" top="0.75" bottom="0.75" header="0.3" footer="0.3"/>
  <pageSetup paperSize="9" orientation="portrait" horizontalDpi="300" verticalDpi="0" r:id="rId3"/>
  <drawing r:id="rId4"/>
  <legacyDrawing r:id="rId5"/>
  <mc:AlternateContent xmlns:mc="http://schemas.openxmlformats.org/markup-compatibility/2006">
    <mc:Choice Requires="x14">
      <controls>
        <mc:AlternateContent xmlns:mc="http://schemas.openxmlformats.org/markup-compatibility/2006">
          <mc:Choice Requires="x14">
            <control shapeId="29697" r:id="rId6" name="Group Box 1">
              <controlPr defaultSize="0" autoFill="0" autoPict="0">
                <anchor moveWithCells="1">
                  <from>
                    <xdr:col>1</xdr:col>
                    <xdr:colOff>57150</xdr:colOff>
                    <xdr:row>20</xdr:row>
                    <xdr:rowOff>133350</xdr:rowOff>
                  </from>
                  <to>
                    <xdr:col>3</xdr:col>
                    <xdr:colOff>831850</xdr:colOff>
                    <xdr:row>24</xdr:row>
                    <xdr:rowOff>25400</xdr:rowOff>
                  </to>
                </anchor>
              </controlPr>
            </control>
          </mc:Choice>
        </mc:AlternateContent>
        <mc:AlternateContent xmlns:mc="http://schemas.openxmlformats.org/markup-compatibility/2006">
          <mc:Choice Requires="x14">
            <control shapeId="29698" r:id="rId7" name="Option Button 2">
              <controlPr defaultSize="0" autoFill="0" autoLine="0" autoPict="0">
                <anchor moveWithCells="1">
                  <from>
                    <xdr:col>1</xdr:col>
                    <xdr:colOff>215900</xdr:colOff>
                    <xdr:row>21</xdr:row>
                    <xdr:rowOff>95250</xdr:rowOff>
                  </from>
                  <to>
                    <xdr:col>3</xdr:col>
                    <xdr:colOff>76200</xdr:colOff>
                    <xdr:row>22</xdr:row>
                    <xdr:rowOff>152400</xdr:rowOff>
                  </to>
                </anchor>
              </controlPr>
            </control>
          </mc:Choice>
        </mc:AlternateContent>
        <mc:AlternateContent xmlns:mc="http://schemas.openxmlformats.org/markup-compatibility/2006">
          <mc:Choice Requires="x14">
            <control shapeId="29699" r:id="rId8" name="Option Button 3">
              <controlPr defaultSize="0" autoFill="0" autoLine="0" autoPict="0">
                <anchor moveWithCells="1">
                  <from>
                    <xdr:col>3</xdr:col>
                    <xdr:colOff>209550</xdr:colOff>
                    <xdr:row>21</xdr:row>
                    <xdr:rowOff>101600</xdr:rowOff>
                  </from>
                  <to>
                    <xdr:col>3</xdr:col>
                    <xdr:colOff>787400</xdr:colOff>
                    <xdr:row>22</xdr:row>
                    <xdr:rowOff>165100</xdr:rowOff>
                  </to>
                </anchor>
              </controlPr>
            </control>
          </mc:Choice>
        </mc:AlternateContent>
        <mc:AlternateContent xmlns:mc="http://schemas.openxmlformats.org/markup-compatibility/2006">
          <mc:Choice Requires="x14">
            <control shapeId="29700" r:id="rId9" name="Group Box 4">
              <controlPr defaultSize="0" autoFill="0" autoPict="0">
                <anchor moveWithCells="1">
                  <from>
                    <xdr:col>1</xdr:col>
                    <xdr:colOff>57150</xdr:colOff>
                    <xdr:row>28</xdr:row>
                    <xdr:rowOff>152400</xdr:rowOff>
                  </from>
                  <to>
                    <xdr:col>3</xdr:col>
                    <xdr:colOff>838200</xdr:colOff>
                    <xdr:row>31</xdr:row>
                    <xdr:rowOff>133350</xdr:rowOff>
                  </to>
                </anchor>
              </controlPr>
            </control>
          </mc:Choice>
        </mc:AlternateContent>
        <mc:AlternateContent xmlns:mc="http://schemas.openxmlformats.org/markup-compatibility/2006">
          <mc:Choice Requires="x14">
            <control shapeId="29701" r:id="rId10" name="Option Button 5">
              <controlPr defaultSize="0" autoFill="0" autoLine="0" autoPict="0">
                <anchor moveWithCells="1">
                  <from>
                    <xdr:col>1</xdr:col>
                    <xdr:colOff>215900</xdr:colOff>
                    <xdr:row>29</xdr:row>
                    <xdr:rowOff>114300</xdr:rowOff>
                  </from>
                  <to>
                    <xdr:col>3</xdr:col>
                    <xdr:colOff>76200</xdr:colOff>
                    <xdr:row>30</xdr:row>
                    <xdr:rowOff>171450</xdr:rowOff>
                  </to>
                </anchor>
              </controlPr>
            </control>
          </mc:Choice>
        </mc:AlternateContent>
        <mc:AlternateContent xmlns:mc="http://schemas.openxmlformats.org/markup-compatibility/2006">
          <mc:Choice Requires="x14">
            <control shapeId="29702" r:id="rId11" name="Option Button 6">
              <controlPr defaultSize="0" autoFill="0" autoLine="0" autoPict="0">
                <anchor moveWithCells="1">
                  <from>
                    <xdr:col>3</xdr:col>
                    <xdr:colOff>215900</xdr:colOff>
                    <xdr:row>29</xdr:row>
                    <xdr:rowOff>120650</xdr:rowOff>
                  </from>
                  <to>
                    <xdr:col>3</xdr:col>
                    <xdr:colOff>800100</xdr:colOff>
                    <xdr:row>31</xdr:row>
                    <xdr:rowOff>0</xdr:rowOff>
                  </to>
                </anchor>
              </controlPr>
            </control>
          </mc:Choice>
        </mc:AlternateContent>
        <mc:AlternateContent xmlns:mc="http://schemas.openxmlformats.org/markup-compatibility/2006">
          <mc:Choice Requires="x14">
            <control shapeId="29709" r:id="rId12" name="Group Box 13">
              <controlPr defaultSize="0" autoFill="0" autoPict="0">
                <anchor moveWithCells="1">
                  <from>
                    <xdr:col>1</xdr:col>
                    <xdr:colOff>57150</xdr:colOff>
                    <xdr:row>47</xdr:row>
                    <xdr:rowOff>50800</xdr:rowOff>
                  </from>
                  <to>
                    <xdr:col>3</xdr:col>
                    <xdr:colOff>838200</xdr:colOff>
                    <xdr:row>49</xdr:row>
                    <xdr:rowOff>222250</xdr:rowOff>
                  </to>
                </anchor>
              </controlPr>
            </control>
          </mc:Choice>
        </mc:AlternateContent>
        <mc:AlternateContent xmlns:mc="http://schemas.openxmlformats.org/markup-compatibility/2006">
          <mc:Choice Requires="x14">
            <control shapeId="29710" r:id="rId13" name="Option Button 14">
              <controlPr defaultSize="0" autoFill="0" autoLine="0" autoPict="0">
                <anchor moveWithCells="1">
                  <from>
                    <xdr:col>1</xdr:col>
                    <xdr:colOff>215900</xdr:colOff>
                    <xdr:row>48</xdr:row>
                    <xdr:rowOff>6350</xdr:rowOff>
                  </from>
                  <to>
                    <xdr:col>3</xdr:col>
                    <xdr:colOff>76200</xdr:colOff>
                    <xdr:row>49</xdr:row>
                    <xdr:rowOff>76200</xdr:rowOff>
                  </to>
                </anchor>
              </controlPr>
            </control>
          </mc:Choice>
        </mc:AlternateContent>
        <mc:AlternateContent xmlns:mc="http://schemas.openxmlformats.org/markup-compatibility/2006">
          <mc:Choice Requires="x14">
            <control shapeId="29711" r:id="rId14" name="Option Button 15">
              <controlPr defaultSize="0" autoFill="0" autoLine="0" autoPict="0">
                <anchor moveWithCells="1">
                  <from>
                    <xdr:col>3</xdr:col>
                    <xdr:colOff>215900</xdr:colOff>
                    <xdr:row>48</xdr:row>
                    <xdr:rowOff>12700</xdr:rowOff>
                  </from>
                  <to>
                    <xdr:col>3</xdr:col>
                    <xdr:colOff>800100</xdr:colOff>
                    <xdr:row>49</xdr:row>
                    <xdr:rowOff>88900</xdr:rowOff>
                  </to>
                </anchor>
              </controlPr>
            </control>
          </mc:Choice>
        </mc:AlternateContent>
        <mc:AlternateContent xmlns:mc="http://schemas.openxmlformats.org/markup-compatibility/2006">
          <mc:Choice Requires="x14">
            <control shapeId="29712" r:id="rId15" name="Group Box 16">
              <controlPr defaultSize="0" autoFill="0" autoPict="0">
                <anchor moveWithCells="1">
                  <from>
                    <xdr:col>1</xdr:col>
                    <xdr:colOff>57150</xdr:colOff>
                    <xdr:row>53</xdr:row>
                    <xdr:rowOff>69850</xdr:rowOff>
                  </from>
                  <to>
                    <xdr:col>3</xdr:col>
                    <xdr:colOff>838200</xdr:colOff>
                    <xdr:row>55</xdr:row>
                    <xdr:rowOff>234950</xdr:rowOff>
                  </to>
                </anchor>
              </controlPr>
            </control>
          </mc:Choice>
        </mc:AlternateContent>
        <mc:AlternateContent xmlns:mc="http://schemas.openxmlformats.org/markup-compatibility/2006">
          <mc:Choice Requires="x14">
            <control shapeId="29713" r:id="rId16" name="Option Button 17">
              <controlPr defaultSize="0" autoFill="0" autoLine="0" autoPict="0">
                <anchor moveWithCells="1">
                  <from>
                    <xdr:col>1</xdr:col>
                    <xdr:colOff>215900</xdr:colOff>
                    <xdr:row>54</xdr:row>
                    <xdr:rowOff>25400</xdr:rowOff>
                  </from>
                  <to>
                    <xdr:col>3</xdr:col>
                    <xdr:colOff>76200</xdr:colOff>
                    <xdr:row>55</xdr:row>
                    <xdr:rowOff>88900</xdr:rowOff>
                  </to>
                </anchor>
              </controlPr>
            </control>
          </mc:Choice>
        </mc:AlternateContent>
        <mc:AlternateContent xmlns:mc="http://schemas.openxmlformats.org/markup-compatibility/2006">
          <mc:Choice Requires="x14">
            <control shapeId="29714" r:id="rId17" name="Option Button 18">
              <controlPr defaultSize="0" autoFill="0" autoLine="0" autoPict="0">
                <anchor moveWithCells="1">
                  <from>
                    <xdr:col>3</xdr:col>
                    <xdr:colOff>215900</xdr:colOff>
                    <xdr:row>54</xdr:row>
                    <xdr:rowOff>38100</xdr:rowOff>
                  </from>
                  <to>
                    <xdr:col>3</xdr:col>
                    <xdr:colOff>800100</xdr:colOff>
                    <xdr:row>55</xdr:row>
                    <xdr:rowOff>101600</xdr:rowOff>
                  </to>
                </anchor>
              </controlPr>
            </control>
          </mc:Choice>
        </mc:AlternateContent>
        <mc:AlternateContent xmlns:mc="http://schemas.openxmlformats.org/markup-compatibility/2006">
          <mc:Choice Requires="x14">
            <control shapeId="29715" r:id="rId18" name="Group Box 19">
              <controlPr defaultSize="0" autoFill="0" autoPict="0">
                <anchor moveWithCells="1">
                  <from>
                    <xdr:col>1</xdr:col>
                    <xdr:colOff>57150</xdr:colOff>
                    <xdr:row>9</xdr:row>
                    <xdr:rowOff>69850</xdr:rowOff>
                  </from>
                  <to>
                    <xdr:col>3</xdr:col>
                    <xdr:colOff>838200</xdr:colOff>
                    <xdr:row>12</xdr:row>
                    <xdr:rowOff>50800</xdr:rowOff>
                  </to>
                </anchor>
              </controlPr>
            </control>
          </mc:Choice>
        </mc:AlternateContent>
        <mc:AlternateContent xmlns:mc="http://schemas.openxmlformats.org/markup-compatibility/2006">
          <mc:Choice Requires="x14">
            <control shapeId="29716" r:id="rId19" name="Option Button 20">
              <controlPr defaultSize="0" autoFill="0" autoLine="0" autoPict="0">
                <anchor moveWithCells="1">
                  <from>
                    <xdr:col>1</xdr:col>
                    <xdr:colOff>215900</xdr:colOff>
                    <xdr:row>10</xdr:row>
                    <xdr:rowOff>25400</xdr:rowOff>
                  </from>
                  <to>
                    <xdr:col>3</xdr:col>
                    <xdr:colOff>76200</xdr:colOff>
                    <xdr:row>11</xdr:row>
                    <xdr:rowOff>82550</xdr:rowOff>
                  </to>
                </anchor>
              </controlPr>
            </control>
          </mc:Choice>
        </mc:AlternateContent>
        <mc:AlternateContent xmlns:mc="http://schemas.openxmlformats.org/markup-compatibility/2006">
          <mc:Choice Requires="x14">
            <control shapeId="29717" r:id="rId20" name="Option Button 21">
              <controlPr defaultSize="0" autoFill="0" autoLine="0" autoPict="0">
                <anchor moveWithCells="1">
                  <from>
                    <xdr:col>3</xdr:col>
                    <xdr:colOff>215900</xdr:colOff>
                    <xdr:row>10</xdr:row>
                    <xdr:rowOff>38100</xdr:rowOff>
                  </from>
                  <to>
                    <xdr:col>3</xdr:col>
                    <xdr:colOff>800100</xdr:colOff>
                    <xdr:row>11</xdr:row>
                    <xdr:rowOff>95250</xdr:rowOff>
                  </to>
                </anchor>
              </controlPr>
            </control>
          </mc:Choice>
        </mc:AlternateContent>
        <mc:AlternateContent xmlns:mc="http://schemas.openxmlformats.org/markup-compatibility/2006">
          <mc:Choice Requires="x14">
            <control shapeId="29725" r:id="rId21" name="Group Box 29">
              <controlPr defaultSize="0" autoFill="0" autoPict="0">
                <anchor moveWithCells="1">
                  <from>
                    <xdr:col>1</xdr:col>
                    <xdr:colOff>57150</xdr:colOff>
                    <xdr:row>15</xdr:row>
                    <xdr:rowOff>88900</xdr:rowOff>
                  </from>
                  <to>
                    <xdr:col>3</xdr:col>
                    <xdr:colOff>838200</xdr:colOff>
                    <xdr:row>18</xdr:row>
                    <xdr:rowOff>69850</xdr:rowOff>
                  </to>
                </anchor>
              </controlPr>
            </control>
          </mc:Choice>
        </mc:AlternateContent>
        <mc:AlternateContent xmlns:mc="http://schemas.openxmlformats.org/markup-compatibility/2006">
          <mc:Choice Requires="x14">
            <control shapeId="29726" r:id="rId22" name="Option Button 30">
              <controlPr defaultSize="0" autoFill="0" autoLine="0" autoPict="0">
                <anchor moveWithCells="1">
                  <from>
                    <xdr:col>1</xdr:col>
                    <xdr:colOff>215900</xdr:colOff>
                    <xdr:row>16</xdr:row>
                    <xdr:rowOff>44450</xdr:rowOff>
                  </from>
                  <to>
                    <xdr:col>3</xdr:col>
                    <xdr:colOff>76200</xdr:colOff>
                    <xdr:row>17</xdr:row>
                    <xdr:rowOff>101600</xdr:rowOff>
                  </to>
                </anchor>
              </controlPr>
            </control>
          </mc:Choice>
        </mc:AlternateContent>
        <mc:AlternateContent xmlns:mc="http://schemas.openxmlformats.org/markup-compatibility/2006">
          <mc:Choice Requires="x14">
            <control shapeId="29727" r:id="rId23" name="Option Button 31">
              <controlPr defaultSize="0" autoFill="0" autoLine="0" autoPict="0">
                <anchor moveWithCells="1">
                  <from>
                    <xdr:col>3</xdr:col>
                    <xdr:colOff>215900</xdr:colOff>
                    <xdr:row>16</xdr:row>
                    <xdr:rowOff>57150</xdr:rowOff>
                  </from>
                  <to>
                    <xdr:col>3</xdr:col>
                    <xdr:colOff>800100</xdr:colOff>
                    <xdr:row>17</xdr:row>
                    <xdr:rowOff>114300</xdr:rowOff>
                  </to>
                </anchor>
              </controlPr>
            </control>
          </mc:Choice>
        </mc:AlternateContent>
        <mc:AlternateContent xmlns:mc="http://schemas.openxmlformats.org/markup-compatibility/2006">
          <mc:Choice Requires="x14">
            <control shapeId="29728" r:id="rId24" name="Group Box 32">
              <controlPr defaultSize="0" autoFill="0" autoPict="0">
                <anchor moveWithCells="1">
                  <from>
                    <xdr:col>1</xdr:col>
                    <xdr:colOff>57150</xdr:colOff>
                    <xdr:row>34</xdr:row>
                    <xdr:rowOff>184150</xdr:rowOff>
                  </from>
                  <to>
                    <xdr:col>3</xdr:col>
                    <xdr:colOff>838200</xdr:colOff>
                    <xdr:row>37</xdr:row>
                    <xdr:rowOff>152400</xdr:rowOff>
                  </to>
                </anchor>
              </controlPr>
            </control>
          </mc:Choice>
        </mc:AlternateContent>
        <mc:AlternateContent xmlns:mc="http://schemas.openxmlformats.org/markup-compatibility/2006">
          <mc:Choice Requires="x14">
            <control shapeId="29729" r:id="rId25" name="Option Button 33">
              <controlPr defaultSize="0" autoFill="0" autoLine="0" autoPict="0">
                <anchor moveWithCells="1">
                  <from>
                    <xdr:col>1</xdr:col>
                    <xdr:colOff>215900</xdr:colOff>
                    <xdr:row>35</xdr:row>
                    <xdr:rowOff>139700</xdr:rowOff>
                  </from>
                  <to>
                    <xdr:col>3</xdr:col>
                    <xdr:colOff>76200</xdr:colOff>
                    <xdr:row>37</xdr:row>
                    <xdr:rowOff>6350</xdr:rowOff>
                  </to>
                </anchor>
              </controlPr>
            </control>
          </mc:Choice>
        </mc:AlternateContent>
        <mc:AlternateContent xmlns:mc="http://schemas.openxmlformats.org/markup-compatibility/2006">
          <mc:Choice Requires="x14">
            <control shapeId="29730" r:id="rId26" name="Option Button 34">
              <controlPr defaultSize="0" autoFill="0" autoLine="0" autoPict="0">
                <anchor moveWithCells="1">
                  <from>
                    <xdr:col>3</xdr:col>
                    <xdr:colOff>215900</xdr:colOff>
                    <xdr:row>35</xdr:row>
                    <xdr:rowOff>152400</xdr:rowOff>
                  </from>
                  <to>
                    <xdr:col>3</xdr:col>
                    <xdr:colOff>800100</xdr:colOff>
                    <xdr:row>37</xdr:row>
                    <xdr:rowOff>12700</xdr:rowOff>
                  </to>
                </anchor>
              </controlPr>
            </control>
          </mc:Choice>
        </mc:AlternateContent>
        <mc:AlternateContent xmlns:mc="http://schemas.openxmlformats.org/markup-compatibility/2006">
          <mc:Choice Requires="x14">
            <control shapeId="29731" r:id="rId27" name="Group Box 35">
              <controlPr defaultSize="0" autoFill="0" autoPict="0">
                <anchor moveWithCells="1">
                  <from>
                    <xdr:col>1</xdr:col>
                    <xdr:colOff>57150</xdr:colOff>
                    <xdr:row>41</xdr:row>
                    <xdr:rowOff>25400</xdr:rowOff>
                  </from>
                  <to>
                    <xdr:col>3</xdr:col>
                    <xdr:colOff>838200</xdr:colOff>
                    <xdr:row>43</xdr:row>
                    <xdr:rowOff>184150</xdr:rowOff>
                  </to>
                </anchor>
              </controlPr>
            </control>
          </mc:Choice>
        </mc:AlternateContent>
        <mc:AlternateContent xmlns:mc="http://schemas.openxmlformats.org/markup-compatibility/2006">
          <mc:Choice Requires="x14">
            <control shapeId="29732" r:id="rId28" name="Option Button 36">
              <controlPr defaultSize="0" autoFill="0" autoLine="0" autoPict="0">
                <anchor moveWithCells="1">
                  <from>
                    <xdr:col>1</xdr:col>
                    <xdr:colOff>215900</xdr:colOff>
                    <xdr:row>41</xdr:row>
                    <xdr:rowOff>177800</xdr:rowOff>
                  </from>
                  <to>
                    <xdr:col>3</xdr:col>
                    <xdr:colOff>76200</xdr:colOff>
                    <xdr:row>43</xdr:row>
                    <xdr:rowOff>38100</xdr:rowOff>
                  </to>
                </anchor>
              </controlPr>
            </control>
          </mc:Choice>
        </mc:AlternateContent>
        <mc:AlternateContent xmlns:mc="http://schemas.openxmlformats.org/markup-compatibility/2006">
          <mc:Choice Requires="x14">
            <control shapeId="29733" r:id="rId29" name="Option Button 37">
              <controlPr defaultSize="0" autoFill="0" autoLine="0" autoPict="0">
                <anchor moveWithCells="1">
                  <from>
                    <xdr:col>3</xdr:col>
                    <xdr:colOff>215900</xdr:colOff>
                    <xdr:row>41</xdr:row>
                    <xdr:rowOff>184150</xdr:rowOff>
                  </from>
                  <to>
                    <xdr:col>3</xdr:col>
                    <xdr:colOff>800100</xdr:colOff>
                    <xdr:row>43</xdr:row>
                    <xdr:rowOff>50800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B922D-148E-4F17-99CB-874A5C77F5CF}">
  <sheetPr codeName="Tabelle5">
    <tabColor rgb="FF009191"/>
  </sheetPr>
  <dimension ref="A1:AY96"/>
  <sheetViews>
    <sheetView showGridLines="0" zoomScale="66" zoomScaleNormal="130" workbookViewId="0">
      <selection activeCell="B34" sqref="B34"/>
    </sheetView>
  </sheetViews>
  <sheetFormatPr defaultColWidth="11.453125" defaultRowHeight="15.5"/>
  <cols>
    <col min="1" max="1" width="5.7265625" style="1" customWidth="1"/>
    <col min="2" max="2" width="85.81640625" style="1" customWidth="1"/>
    <col min="3" max="3" width="5.1796875" style="1" customWidth="1"/>
    <col min="4" max="4" width="5.7265625" style="1" customWidth="1"/>
    <col min="5" max="5" width="85.81640625" style="1" customWidth="1"/>
    <col min="6" max="6" width="5.1796875" style="1" customWidth="1"/>
    <col min="7" max="7" width="5.7265625" style="1" customWidth="1"/>
    <col min="8" max="8" width="85.81640625" style="1" customWidth="1"/>
    <col min="9" max="9" width="5.1796875" style="1" customWidth="1"/>
    <col min="10" max="10" width="5.7265625" style="1" customWidth="1"/>
    <col min="11" max="11" width="85.81640625" style="1" customWidth="1"/>
    <col min="12" max="12" width="5.1796875" style="1" customWidth="1"/>
    <col min="13" max="13" width="5.7265625" style="1" customWidth="1"/>
    <col min="14" max="14" width="85.81640625" style="1" customWidth="1"/>
    <col min="15" max="15" width="5.1796875" style="1" customWidth="1"/>
    <col min="16" max="16384" width="11.453125" style="1"/>
  </cols>
  <sheetData>
    <row r="1" spans="1:51" ht="16" thickBot="1"/>
    <row r="2" spans="1:51" ht="27.75" customHeight="1">
      <c r="A2" s="4"/>
      <c r="B2" s="100" t="s">
        <v>56</v>
      </c>
      <c r="C2" s="101"/>
      <c r="D2" s="101"/>
      <c r="E2" s="102"/>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row>
    <row r="3" spans="1:51" ht="14.25" customHeight="1">
      <c r="A3" s="4"/>
      <c r="B3" s="82" t="s">
        <v>57</v>
      </c>
      <c r="C3" s="83"/>
      <c r="D3" s="83"/>
      <c r="E3" s="8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row>
    <row r="4" spans="1:51" ht="16" thickBot="1">
      <c r="B4" s="85"/>
      <c r="C4" s="86"/>
      <c r="D4" s="86"/>
      <c r="E4" s="87"/>
    </row>
    <row r="5" spans="1:5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row>
    <row r="6" spans="1:51">
      <c r="A6" s="4"/>
      <c r="B6" s="5" t="s">
        <v>58</v>
      </c>
      <c r="C6" s="4"/>
      <c r="D6" s="4"/>
      <c r="E6" s="5" t="s">
        <v>58</v>
      </c>
      <c r="F6" s="4"/>
      <c r="G6" s="4"/>
      <c r="H6" s="5" t="s">
        <v>58</v>
      </c>
      <c r="I6" s="4"/>
      <c r="J6" s="4"/>
      <c r="K6" s="5" t="s">
        <v>58</v>
      </c>
      <c r="L6" s="4"/>
      <c r="M6" s="4"/>
      <c r="N6" s="5" t="s">
        <v>58</v>
      </c>
      <c r="O6" s="4"/>
      <c r="P6" s="4"/>
      <c r="Q6" s="4"/>
      <c r="R6" s="4"/>
      <c r="S6" s="4"/>
      <c r="T6" s="4"/>
      <c r="U6" s="4"/>
      <c r="V6" s="4"/>
      <c r="W6" s="4"/>
      <c r="X6" s="4"/>
      <c r="Y6" s="4"/>
      <c r="Z6" s="4"/>
      <c r="AA6" s="4"/>
      <c r="AB6" s="4"/>
      <c r="AC6" s="4"/>
      <c r="AD6" s="4"/>
      <c r="AE6" s="4"/>
      <c r="AF6" s="4"/>
      <c r="AG6" s="4"/>
      <c r="AH6" s="4"/>
      <c r="AI6" s="4"/>
      <c r="AJ6" s="4"/>
      <c r="AK6" s="4"/>
      <c r="AL6" s="4"/>
    </row>
    <row r="7" spans="1:5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row>
    <row r="8" spans="1:5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row>
    <row r="9" spans="1:51" ht="28.5" customHeigh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row>
    <row r="10" spans="1:51" ht="45">
      <c r="A10" s="4"/>
      <c r="B10" s="13"/>
      <c r="C10" s="8"/>
      <c r="D10" s="4"/>
      <c r="E10" s="13"/>
      <c r="F10" s="8"/>
      <c r="G10" s="4"/>
      <c r="H10" s="13"/>
      <c r="I10" s="8"/>
      <c r="J10" s="4"/>
      <c r="K10" s="13"/>
      <c r="L10" s="8"/>
      <c r="M10" s="4"/>
      <c r="N10" s="13"/>
      <c r="O10" s="8"/>
      <c r="P10" s="4"/>
      <c r="Q10" s="4"/>
      <c r="R10" s="4"/>
      <c r="S10" s="4"/>
      <c r="T10" s="4"/>
      <c r="U10" s="4"/>
      <c r="V10" s="4"/>
      <c r="W10" s="4"/>
      <c r="X10" s="4"/>
      <c r="Y10" s="4"/>
      <c r="Z10" s="4"/>
      <c r="AA10" s="4"/>
      <c r="AB10" s="4"/>
      <c r="AC10" s="4"/>
      <c r="AD10" s="4"/>
      <c r="AE10" s="4"/>
      <c r="AF10" s="4"/>
      <c r="AG10" s="4"/>
      <c r="AH10" s="4"/>
      <c r="AI10" s="4"/>
      <c r="AJ10" s="4"/>
      <c r="AK10" s="4"/>
      <c r="AL10" s="4"/>
    </row>
    <row r="11" spans="1:51">
      <c r="A11" s="4"/>
      <c r="C11" s="4"/>
      <c r="D11" s="4"/>
      <c r="F11" s="4"/>
      <c r="G11" s="4"/>
      <c r="I11" s="4"/>
      <c r="J11" s="4"/>
      <c r="L11" s="4"/>
      <c r="M11" s="4"/>
      <c r="O11" s="4"/>
      <c r="P11" s="4"/>
      <c r="Q11" s="4"/>
      <c r="R11" s="4"/>
      <c r="S11" s="4"/>
      <c r="T11" s="4"/>
      <c r="U11" s="4"/>
      <c r="V11" s="4"/>
      <c r="W11" s="4"/>
      <c r="X11" s="4"/>
      <c r="Y11" s="4"/>
      <c r="Z11" s="4"/>
      <c r="AA11" s="4"/>
      <c r="AB11" s="4"/>
      <c r="AC11" s="4"/>
      <c r="AD11" s="4"/>
      <c r="AE11" s="4"/>
      <c r="AF11" s="4"/>
      <c r="AG11" s="4"/>
      <c r="AH11" s="4"/>
      <c r="AI11" s="4"/>
      <c r="AJ11" s="4"/>
      <c r="AK11" s="4"/>
      <c r="AL11" s="4"/>
    </row>
    <row r="12" spans="1:51" ht="18">
      <c r="B12" s="14" t="s">
        <v>59</v>
      </c>
      <c r="C12" s="15"/>
      <c r="E12" s="14" t="s">
        <v>60</v>
      </c>
      <c r="F12" s="15"/>
      <c r="H12" s="14" t="s">
        <v>61</v>
      </c>
      <c r="I12" s="15"/>
      <c r="K12" s="14" t="s">
        <v>62</v>
      </c>
      <c r="L12" s="15"/>
      <c r="N12" s="14" t="s">
        <v>63</v>
      </c>
      <c r="O12" s="15"/>
      <c r="P12" s="4"/>
      <c r="Q12" s="4"/>
      <c r="R12" s="4"/>
      <c r="S12" s="4"/>
      <c r="T12" s="4"/>
      <c r="U12" s="4"/>
      <c r="V12" s="4"/>
      <c r="W12" s="4"/>
      <c r="X12" s="4"/>
      <c r="Y12" s="4"/>
      <c r="Z12" s="4"/>
      <c r="AA12" s="4"/>
      <c r="AB12" s="4"/>
      <c r="AC12" s="4"/>
      <c r="AD12" s="4"/>
      <c r="AE12" s="4"/>
      <c r="AF12" s="4"/>
      <c r="AG12" s="4"/>
      <c r="AH12" s="4"/>
      <c r="AI12" s="4"/>
      <c r="AJ12" s="4"/>
      <c r="AK12" s="4"/>
      <c r="AL12" s="4"/>
    </row>
    <row r="13" spans="1:5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row>
    <row r="14" spans="1:51">
      <c r="A14" s="4"/>
      <c r="B14" s="15"/>
      <c r="C14" s="4"/>
      <c r="D14" s="4"/>
      <c r="E14" s="15"/>
      <c r="F14" s="4"/>
      <c r="G14" s="4"/>
      <c r="H14" s="15"/>
      <c r="I14" s="4"/>
      <c r="J14" s="4"/>
      <c r="K14" s="15"/>
      <c r="L14" s="4"/>
      <c r="M14" s="4"/>
      <c r="N14" s="15"/>
      <c r="O14" s="4"/>
      <c r="P14" s="4"/>
      <c r="Q14" s="4"/>
      <c r="R14" s="4"/>
      <c r="S14" s="4"/>
      <c r="T14" s="4"/>
      <c r="U14" s="4"/>
      <c r="V14" s="4"/>
      <c r="W14" s="4"/>
      <c r="X14" s="4"/>
      <c r="Y14" s="4"/>
      <c r="Z14" s="4"/>
      <c r="AA14" s="4"/>
      <c r="AB14" s="4"/>
      <c r="AC14" s="4"/>
      <c r="AD14" s="4"/>
      <c r="AE14" s="4"/>
      <c r="AF14" s="4"/>
      <c r="AG14" s="4"/>
      <c r="AH14" s="4"/>
      <c r="AI14" s="4"/>
      <c r="AJ14" s="4"/>
      <c r="AK14" s="4"/>
      <c r="AL14" s="4"/>
    </row>
    <row r="15" spans="1:51">
      <c r="A15" s="4"/>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row>
    <row r="16" spans="1:5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row>
    <row r="17" spans="1:38">
      <c r="A17" s="4"/>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row>
    <row r="18" spans="1:38">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row>
    <row r="19" spans="1:38" ht="28.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row>
    <row r="20" spans="1:38" ht="30" customHeight="1">
      <c r="A20" s="4"/>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row>
    <row r="21" spans="1:38" ht="19.5" customHeight="1">
      <c r="A21" s="4"/>
      <c r="B21" s="15" t="s">
        <v>64</v>
      </c>
      <c r="C21" s="4"/>
      <c r="D21" s="4"/>
      <c r="E21" s="15" t="s">
        <v>64</v>
      </c>
      <c r="F21" s="4"/>
      <c r="G21" s="4"/>
      <c r="H21" s="15" t="s">
        <v>64</v>
      </c>
      <c r="I21" s="4"/>
      <c r="J21" s="4"/>
      <c r="K21" s="15" t="s">
        <v>65</v>
      </c>
      <c r="L21" s="4"/>
      <c r="M21" s="4"/>
      <c r="N21" s="15"/>
      <c r="O21" s="4"/>
      <c r="P21" s="4"/>
      <c r="Q21" s="4"/>
      <c r="R21" s="4"/>
      <c r="S21" s="4"/>
      <c r="T21" s="4"/>
      <c r="U21" s="4"/>
      <c r="V21" s="4"/>
      <c r="W21" s="4"/>
      <c r="X21" s="4"/>
      <c r="Y21" s="4"/>
      <c r="Z21" s="4"/>
      <c r="AA21" s="4"/>
      <c r="AB21" s="4"/>
      <c r="AC21" s="4"/>
      <c r="AD21" s="4"/>
      <c r="AE21" s="4"/>
      <c r="AF21" s="4"/>
      <c r="AG21" s="4"/>
      <c r="AH21" s="4"/>
      <c r="AI21" s="4"/>
      <c r="AJ21" s="4"/>
      <c r="AK21" s="4"/>
      <c r="AL21" s="4"/>
    </row>
    <row r="22" spans="1:38" ht="13.5" customHeight="1">
      <c r="A22" s="64" t="s">
        <v>66</v>
      </c>
      <c r="B22" s="71" t="s">
        <v>67</v>
      </c>
      <c r="C22" s="4"/>
      <c r="D22" s="64" t="s">
        <v>66</v>
      </c>
      <c r="E22" s="71" t="s">
        <v>67</v>
      </c>
      <c r="F22" s="65"/>
      <c r="G22" s="64" t="s">
        <v>66</v>
      </c>
      <c r="H22" s="71" t="s">
        <v>68</v>
      </c>
      <c r="I22" s="4"/>
      <c r="J22" s="64" t="s">
        <v>66</v>
      </c>
      <c r="K22" s="71" t="s">
        <v>69</v>
      </c>
      <c r="L22" s="4"/>
      <c r="M22" s="64"/>
      <c r="N22" s="71"/>
      <c r="O22" s="4"/>
      <c r="P22" s="4"/>
      <c r="Q22" s="4"/>
      <c r="R22" s="4"/>
      <c r="S22" s="4"/>
      <c r="T22" s="4"/>
      <c r="U22" s="4"/>
      <c r="V22" s="4"/>
      <c r="W22" s="4"/>
      <c r="X22" s="4"/>
      <c r="Y22" s="4"/>
      <c r="Z22" s="4"/>
      <c r="AA22" s="4"/>
      <c r="AB22" s="4"/>
      <c r="AC22" s="4"/>
      <c r="AD22" s="4"/>
      <c r="AE22" s="4"/>
      <c r="AF22" s="4"/>
      <c r="AG22" s="4"/>
      <c r="AH22" s="4"/>
      <c r="AI22" s="4"/>
      <c r="AJ22" s="4"/>
      <c r="AK22" s="4"/>
      <c r="AL22" s="4"/>
    </row>
    <row r="23" spans="1:38">
      <c r="A23" s="64"/>
      <c r="B23" s="70" t="s">
        <v>70</v>
      </c>
      <c r="C23" s="4"/>
      <c r="D23" s="64"/>
      <c r="E23" s="70" t="s">
        <v>70</v>
      </c>
      <c r="F23" s="65"/>
      <c r="G23" s="64"/>
      <c r="H23" s="88" t="s">
        <v>71</v>
      </c>
      <c r="I23" s="4"/>
      <c r="J23" s="64"/>
      <c r="K23" s="70" t="s">
        <v>72</v>
      </c>
      <c r="L23" s="4"/>
      <c r="M23" s="64"/>
      <c r="N23" s="70"/>
      <c r="O23" s="4"/>
      <c r="P23" s="4"/>
      <c r="Q23" s="4"/>
      <c r="R23" s="4"/>
      <c r="S23" s="4"/>
      <c r="T23" s="4"/>
      <c r="U23" s="4"/>
      <c r="V23" s="4"/>
      <c r="W23" s="4"/>
      <c r="X23" s="4"/>
      <c r="Y23" s="4"/>
      <c r="Z23" s="4"/>
      <c r="AA23" s="4"/>
      <c r="AB23" s="4"/>
      <c r="AC23" s="4"/>
      <c r="AD23" s="4"/>
      <c r="AE23" s="4"/>
      <c r="AF23" s="4"/>
      <c r="AG23" s="4"/>
      <c r="AH23" s="4"/>
      <c r="AI23" s="4"/>
      <c r="AJ23" s="4"/>
      <c r="AK23" s="4"/>
      <c r="AL23" s="4"/>
    </row>
    <row r="24" spans="1:38" s="43" customFormat="1" ht="25">
      <c r="A24" s="64" t="str">
        <f>IF(B24="","","─")</f>
        <v>─</v>
      </c>
      <c r="B24" s="45" t="str">
        <f>IF('Antworten und Logik'!M25="","",'Antworten und Logik'!M25)</f>
        <v>Erstellen Sie eine Treibhausgasbilanz zur systematischen Erfassung der Emissionen Ihres Unternehmens. Für Grossunternehmen: Wir empfehlen die Vorgaben des GHG-Protocols zu befolgen.</v>
      </c>
      <c r="C24" s="18"/>
      <c r="D24" s="64" t="str">
        <f t="shared" ref="D24:D35" si="0">IF(E24="","","─")</f>
        <v>─</v>
      </c>
      <c r="E24" s="45" t="str">
        <f>IF('Antworten und Logik'!M74="","",'Antworten und Logik'!M74)</f>
        <v>Deinieren Sie ein wissenschaftsbasiertes Klimaziel, um Ihre Klimaverpflichtungen transparent und glaubwürdig zu gestalten.</v>
      </c>
      <c r="F24" s="64"/>
      <c r="G24" s="64" t="str">
        <f>IF(H24="","","─")</f>
        <v>─</v>
      </c>
      <c r="H24" s="45" t="str">
        <f>IF('Antworten und Logik'!M114="","",'Antworten und Logik'!M114)</f>
        <v>Entwickeln Sie ein Klimafinanzierungsportfolio, um über Ihre eigene Wertschöpfungskette hinaus zum globalen Klimaschutz beizutragen.</v>
      </c>
      <c r="I24" s="18"/>
      <c r="J24" s="64" t="str">
        <f t="shared" ref="J24:J38" si="1">IF(K24="","","─")</f>
        <v>─</v>
      </c>
      <c r="K24" s="76" t="str">
        <f>IF('Antworten und Logik'!M153="","",'Antworten und Logik'!M153)</f>
        <v>Entwickeln Sie eine klare Advocacy-Strategie, um Ihre Position zu Klimathemen wirksam und zielgerichtet zu vertreten.</v>
      </c>
      <c r="L24" s="18"/>
      <c r="M24" s="64"/>
      <c r="N24" s="45"/>
      <c r="O24" s="18"/>
      <c r="P24" s="18"/>
      <c r="Q24" s="18"/>
      <c r="R24" s="18"/>
      <c r="S24" s="18"/>
      <c r="T24" s="18"/>
      <c r="U24" s="18"/>
      <c r="V24" s="18"/>
      <c r="W24" s="18"/>
      <c r="X24" s="18"/>
      <c r="Y24" s="18"/>
      <c r="Z24" s="18"/>
      <c r="AA24" s="18"/>
      <c r="AB24" s="18"/>
      <c r="AC24" s="18"/>
      <c r="AD24" s="18"/>
      <c r="AE24" s="18"/>
      <c r="AF24" s="18"/>
      <c r="AG24" s="18"/>
      <c r="AH24" s="18"/>
      <c r="AI24" s="18"/>
      <c r="AJ24" s="18"/>
      <c r="AK24" s="18"/>
      <c r="AL24" s="18"/>
    </row>
    <row r="25" spans="1:38" s="43" customFormat="1" ht="25">
      <c r="A25" s="64" t="str">
        <f t="shared" ref="A25:A29" si="2">IF(B25="","","─")</f>
        <v>─</v>
      </c>
      <c r="B25" s="45" t="str">
        <f>IF('Antworten und Logik'!M26="","",'Antworten und Logik'!M26)</f>
        <v>Integrieren Sie die Scope 3 Emissionen, um die gesamte Klimawirkung Ihres Unternehmens abzubilden.</v>
      </c>
      <c r="C25" s="18"/>
      <c r="D25" s="64" t="str">
        <f t="shared" si="0"/>
        <v>─</v>
      </c>
      <c r="E25" s="45" t="str">
        <f>IF('Antworten und Logik'!M75="","",'Antworten und Logik'!M75)</f>
        <v>Setzen Sie sich ein kurzfristiges Klimaziel („near-term target“) im Sinne der SBTi 1.5°C Ziele und verpflichten Sie sich dazu, als Zeichen Ihres kurzfristigen Engagements.</v>
      </c>
      <c r="F25" s="64"/>
      <c r="G25" s="64" t="str">
        <f>IF(H25="","","─")</f>
        <v>─</v>
      </c>
      <c r="H25" s="45" t="str">
        <f>IF('Antworten und Logik'!M115="","",'Antworten und Logik'!M115)</f>
        <v>Verzichten Sie auf Aussagen zur Klimaneutralität oder Kompensation, um falsche und irreführende Claims zu vermeiden.</v>
      </c>
      <c r="I25" s="18"/>
      <c r="J25" s="64" t="str">
        <f t="shared" si="1"/>
        <v/>
      </c>
      <c r="K25" s="76" t="str">
        <f>IF('Antworten und Logik'!M154="","",'Antworten und Logik'!M154)</f>
        <v/>
      </c>
      <c r="L25" s="18"/>
      <c r="M25" s="64"/>
      <c r="N25" s="45"/>
      <c r="O25" s="18"/>
      <c r="P25" s="18"/>
      <c r="Q25" s="18"/>
      <c r="R25" s="18"/>
      <c r="S25" s="18"/>
      <c r="T25" s="18"/>
      <c r="U25" s="18"/>
      <c r="V25" s="18"/>
      <c r="W25" s="18"/>
      <c r="X25" s="18"/>
      <c r="Y25" s="18"/>
      <c r="Z25" s="18"/>
      <c r="AA25" s="18"/>
      <c r="AB25" s="18"/>
      <c r="AC25" s="18"/>
      <c r="AD25" s="18"/>
      <c r="AE25" s="18"/>
      <c r="AF25" s="18"/>
      <c r="AG25" s="18"/>
      <c r="AH25" s="18"/>
      <c r="AI25" s="18"/>
      <c r="AJ25" s="18"/>
      <c r="AK25" s="18"/>
      <c r="AL25" s="18"/>
    </row>
    <row r="26" spans="1:38" s="43" customFormat="1" ht="37.5">
      <c r="A26" s="64" t="str">
        <f t="shared" si="2"/>
        <v>─</v>
      </c>
      <c r="B26" s="45" t="str">
        <f>IF('Antworten und Logik'!M27="","",'Antworten und Logik'!M27)</f>
        <v xml:space="preserve">Aktualisieren Sie die Treibhausgasbilanz regelmässig, um Fortschritte messbar zu machen. Idealerweise aktualisieren Sie Ihre Treibhausgasbilanz jährlich (Grossunternehmen), mindestens aber alle 3 Jahre (KMUs). </v>
      </c>
      <c r="C26" s="46"/>
      <c r="D26" s="64" t="str">
        <f t="shared" si="0"/>
        <v>─</v>
      </c>
      <c r="E26" s="45" t="str">
        <f>IF('Antworten und Logik'!M76="","",'Antworten und Logik'!M76)</f>
        <v>Lassen Sie Ihr kurzfristiges Klimaziel („near-term target“) von der SBTi validieren, um dessen wissenschaftliche Fundierung und Anerkennung zu gewährleisten.</v>
      </c>
      <c r="F26" s="67"/>
      <c r="G26" s="64" t="str">
        <f>IF(H26="","","─")</f>
        <v>─</v>
      </c>
      <c r="H26" s="45" t="str">
        <f>IF('Antworten und Logik'!M116="","",'Antworten und Logik'!M116)</f>
        <v>Gestalten Sie Ihr Klimafinanzierungsportfolio wirkungsorientiert, damit Sie hochwertige Projekte fördern, die nicht nur CO₂-Reduktionen erzielen, sondern auch weitere positive Effekte berücksichtigen.</v>
      </c>
      <c r="I26" s="46"/>
      <c r="J26" s="64" t="str">
        <f t="shared" si="1"/>
        <v/>
      </c>
      <c r="K26" s="76" t="str">
        <f>IF('Antworten und Logik'!M155="","",'Antworten und Logik'!M155)</f>
        <v/>
      </c>
      <c r="L26" s="46"/>
      <c r="M26" s="64"/>
      <c r="N26" s="45"/>
      <c r="O26" s="46"/>
      <c r="P26" s="18"/>
      <c r="Q26" s="18"/>
      <c r="R26" s="18"/>
      <c r="S26" s="18"/>
      <c r="T26" s="18"/>
      <c r="U26" s="18"/>
      <c r="V26" s="18"/>
      <c r="W26" s="18"/>
      <c r="X26" s="18"/>
      <c r="Y26" s="18"/>
      <c r="Z26" s="18"/>
      <c r="AA26" s="18"/>
      <c r="AB26" s="18"/>
      <c r="AC26" s="18"/>
      <c r="AD26" s="18"/>
      <c r="AE26" s="18"/>
      <c r="AF26" s="18"/>
      <c r="AG26" s="18"/>
      <c r="AH26" s="18"/>
      <c r="AI26" s="18"/>
      <c r="AJ26" s="18"/>
      <c r="AK26" s="18"/>
      <c r="AL26" s="18"/>
    </row>
    <row r="27" spans="1:38" s="43" customFormat="1" ht="28.5" customHeight="1">
      <c r="A27" s="64" t="str">
        <f t="shared" si="2"/>
        <v>─</v>
      </c>
      <c r="B27" s="45" t="str">
        <f>IF('Antworten und Logik'!M28="","",'Antworten und Logik'!M28)</f>
        <v>Veröffentlichen Sie die Treibhausgasbilanz, um die Transparenz und die Glaubwürdigkeit gegenüber Ihren Stakeholdern zu stärken.</v>
      </c>
      <c r="C27" s="47"/>
      <c r="D27" s="64" t="str">
        <f t="shared" si="0"/>
        <v>─</v>
      </c>
      <c r="E27" s="45" t="str">
        <f>IF('Antworten und Logik'!M77="","",'Antworten und Logik'!M77)</f>
        <v>Integrieren Sie die Scope 3 Emissionen in Ihr kurzfristiges Klimaziel („near-term target“), um die gesamte Wertschöpfungskette zu betrachten.</v>
      </c>
      <c r="F27" s="68"/>
      <c r="G27" s="64" t="str">
        <f>IF(H27="","","─")</f>
        <v>─</v>
      </c>
      <c r="H27" s="45" t="str">
        <f>IF('Antworten und Logik'!M117="","",'Antworten und Logik'!M117)</f>
        <v>Etablieren Sie einen Money-for-Tonne Ansatz für mind. Ihre Scope 1 und 2 Emissionen, um den Finanzierungsbedarf für zusätzlichen Klimaschutz systematisch zu bestimmen.</v>
      </c>
      <c r="I27" s="47"/>
      <c r="J27" s="64" t="str">
        <f t="shared" si="1"/>
        <v/>
      </c>
      <c r="K27" s="76" t="str">
        <f>IF('Antworten und Logik'!M156="","",'Antworten und Logik'!M156)</f>
        <v/>
      </c>
      <c r="L27" s="47"/>
      <c r="M27" s="64"/>
      <c r="N27" s="45"/>
      <c r="O27" s="47"/>
      <c r="P27" s="18"/>
      <c r="Q27" s="18"/>
      <c r="R27" s="18"/>
      <c r="S27" s="18"/>
      <c r="T27" s="18"/>
      <c r="U27" s="18"/>
      <c r="V27" s="18"/>
      <c r="W27" s="18"/>
      <c r="X27" s="18"/>
      <c r="Y27" s="18"/>
      <c r="Z27" s="18"/>
      <c r="AA27" s="18"/>
      <c r="AB27" s="18"/>
      <c r="AC27" s="18"/>
      <c r="AD27" s="18"/>
      <c r="AE27" s="18"/>
      <c r="AF27" s="18"/>
      <c r="AG27" s="18"/>
      <c r="AH27" s="18"/>
      <c r="AI27" s="18"/>
      <c r="AJ27" s="18"/>
      <c r="AK27" s="18"/>
      <c r="AL27" s="18"/>
    </row>
    <row r="28" spans="1:38" s="43" customFormat="1" ht="28.5" customHeight="1">
      <c r="A28" s="64" t="str">
        <f t="shared" si="2"/>
        <v>─</v>
      </c>
      <c r="B28" s="45" t="str">
        <f>IF('Antworten und Logik'!M29="","",'Antworten und Logik'!M29)</f>
        <v>Lassen Sie Ihre Treibhausgasbilanz regelmässig extern validieren, um die Unabhängigkeit und Glaubwürdigkeit Ihrer Berichterstattung zu erhöhen.</v>
      </c>
      <c r="C28" s="18"/>
      <c r="D28" s="64" t="str">
        <f t="shared" si="0"/>
        <v>─</v>
      </c>
      <c r="E28" s="45" t="str">
        <f>IF('Antworten und Logik'!M78="","",'Antworten und Logik'!M78)</f>
        <v>Entwickeln Sie einen klaren Plan zum Lieferantenengagement, um die gesamte Lieferkette effektiv zu dekarbonisieren.</v>
      </c>
      <c r="F28" s="64"/>
      <c r="G28" s="65"/>
      <c r="H28" s="4"/>
      <c r="I28" s="18"/>
      <c r="J28" s="64" t="str">
        <f t="shared" si="1"/>
        <v/>
      </c>
      <c r="K28" s="76" t="str">
        <f>IF('Antworten und Logik'!M157="","",'Antworten und Logik'!M157)</f>
        <v/>
      </c>
      <c r="L28" s="18"/>
      <c r="M28" s="64"/>
      <c r="N28" s="45"/>
      <c r="O28" s="18"/>
      <c r="P28" s="18"/>
      <c r="Q28" s="18"/>
      <c r="R28" s="18"/>
      <c r="S28" s="18"/>
      <c r="T28" s="18"/>
      <c r="U28" s="18"/>
      <c r="V28" s="18"/>
      <c r="W28" s="18"/>
      <c r="X28" s="18"/>
      <c r="Y28" s="18"/>
      <c r="Z28" s="18"/>
      <c r="AA28" s="18"/>
      <c r="AB28" s="18"/>
      <c r="AC28" s="18"/>
      <c r="AD28" s="18"/>
      <c r="AE28" s="18"/>
      <c r="AF28" s="18"/>
      <c r="AG28" s="18"/>
      <c r="AH28" s="18"/>
      <c r="AI28" s="18"/>
      <c r="AJ28" s="18"/>
      <c r="AK28" s="18"/>
      <c r="AL28" s="18"/>
    </row>
    <row r="29" spans="1:38" s="43" customFormat="1" ht="28.5" customHeight="1">
      <c r="A29" s="64" t="str">
        <f t="shared" si="2"/>
        <v>─</v>
      </c>
      <c r="B29" s="45" t="str">
        <f>IF('Antworten und Logik'!M30="","",'Antworten und Logik'!M30)</f>
        <v>Überprüfen Sie kontinuierlich die Datengrundlagen der Treibhausgasbilanz, um die Genauigkeit und die Aktualität der Daten zu gewährleisten.</v>
      </c>
      <c r="C29" s="18"/>
      <c r="D29" s="64" t="str">
        <f t="shared" si="0"/>
        <v>─</v>
      </c>
      <c r="E29" s="45" t="str">
        <f>IF('Antworten und Logik'!M79="","",'Antworten und Logik'!M79)</f>
        <v>Erfassen Sie Fortschritte und weisen Sie diese aus, um Ihre Zielerreichung messbar und nachvollziehbar zu machen.</v>
      </c>
      <c r="F29" s="64"/>
      <c r="G29" s="65"/>
      <c r="H29" s="4"/>
      <c r="I29" s="18"/>
      <c r="J29" s="64" t="str">
        <f t="shared" si="1"/>
        <v/>
      </c>
      <c r="K29" s="76" t="str">
        <f>IF('Antworten und Logik'!M158="","",'Antworten und Logik'!M158)</f>
        <v/>
      </c>
      <c r="L29" s="18"/>
      <c r="M29" s="64"/>
      <c r="N29" s="45"/>
      <c r="O29" s="18"/>
      <c r="P29" s="18"/>
      <c r="Q29" s="18"/>
      <c r="R29" s="18"/>
      <c r="S29" s="18"/>
      <c r="T29" s="18"/>
      <c r="U29" s="18"/>
      <c r="V29" s="18"/>
      <c r="W29" s="18"/>
      <c r="X29" s="18"/>
      <c r="Y29" s="18"/>
      <c r="Z29" s="18"/>
      <c r="AA29" s="18"/>
      <c r="AB29" s="18"/>
      <c r="AC29" s="18"/>
      <c r="AD29" s="18"/>
      <c r="AE29" s="18"/>
      <c r="AF29" s="18"/>
      <c r="AG29" s="18"/>
      <c r="AH29" s="18"/>
      <c r="AI29" s="18"/>
      <c r="AJ29" s="18"/>
      <c r="AK29" s="18"/>
      <c r="AL29" s="18"/>
    </row>
    <row r="30" spans="1:38" ht="25">
      <c r="A30" s="65"/>
      <c r="B30" s="4"/>
      <c r="C30" s="4"/>
      <c r="D30" s="64" t="str">
        <f t="shared" si="0"/>
        <v>─</v>
      </c>
      <c r="E30" s="45" t="str">
        <f>IF('Antworten und Logik'!M80="","",'Antworten und Logik'!M80)</f>
        <v>Erstellen Sie ein übergeordnetes klimastrategisches Dokument, um die verschiedenen Elemente Ihrer Strategie aufeinander abzustimmen und transparent zu kommunizieren.</v>
      </c>
      <c r="F30" s="65"/>
      <c r="G30" s="65"/>
      <c r="H30" s="4"/>
      <c r="I30" s="4"/>
      <c r="J30" s="64"/>
      <c r="K30" s="75" t="str">
        <f>IF('Antworten und Logik'!M159="","",'Antworten und Logik'!M159)</f>
        <v/>
      </c>
      <c r="L30" s="4"/>
      <c r="M30" s="64"/>
      <c r="N30" s="45"/>
      <c r="O30" s="4"/>
      <c r="P30" s="4"/>
      <c r="Q30" s="4"/>
      <c r="R30" s="4"/>
      <c r="S30" s="4"/>
      <c r="T30" s="4"/>
      <c r="U30" s="4"/>
      <c r="V30" s="4"/>
      <c r="W30" s="4"/>
      <c r="X30" s="4"/>
      <c r="Y30" s="4"/>
      <c r="Z30" s="4"/>
      <c r="AA30" s="4"/>
      <c r="AB30" s="4"/>
      <c r="AC30" s="4"/>
      <c r="AD30" s="4"/>
      <c r="AE30" s="4"/>
      <c r="AF30" s="4"/>
      <c r="AG30" s="4"/>
      <c r="AH30" s="4"/>
      <c r="AI30" s="4"/>
      <c r="AJ30" s="4"/>
      <c r="AK30" s="4"/>
      <c r="AL30" s="4"/>
    </row>
    <row r="31" spans="1:38" ht="25">
      <c r="A31" s="65"/>
      <c r="B31" s="4"/>
      <c r="C31" s="4"/>
      <c r="D31" s="64" t="str">
        <f t="shared" si="0"/>
        <v>─</v>
      </c>
      <c r="E31" s="45" t="str">
        <f>IF('Antworten und Logik'!M81="","",'Antworten und Logik'!M81)</f>
        <v>Setzen Sie sich ein Netto-Null-Ziel („net-zero target“) im Sinne der SBTi 1.5°C Ziele  und verpflichten Sie sich dazu, als Zeichen Ihres langfristigen Engagements.</v>
      </c>
      <c r="F31" s="65"/>
      <c r="G31" s="65"/>
      <c r="H31" s="4"/>
      <c r="I31" s="4"/>
      <c r="J31" s="74" t="str">
        <f t="shared" si="1"/>
        <v/>
      </c>
      <c r="K31" s="75" t="str">
        <f>IF('Antworten und Logik'!M160="","",'Antworten und Logik'!M160)</f>
        <v/>
      </c>
      <c r="L31" s="4"/>
      <c r="M31" s="65"/>
      <c r="N31" s="4"/>
      <c r="O31" s="4"/>
      <c r="P31" s="4"/>
      <c r="Q31" s="4"/>
      <c r="R31" s="4"/>
      <c r="S31" s="4"/>
      <c r="T31" s="4"/>
      <c r="U31" s="4"/>
      <c r="V31" s="4"/>
      <c r="W31" s="4"/>
      <c r="X31" s="4"/>
      <c r="Y31" s="4"/>
      <c r="Z31" s="4"/>
      <c r="AA31" s="4"/>
      <c r="AB31" s="4"/>
      <c r="AC31" s="4"/>
      <c r="AD31" s="4"/>
      <c r="AE31" s="4"/>
      <c r="AF31" s="4"/>
      <c r="AG31" s="4"/>
      <c r="AH31" s="4"/>
      <c r="AI31" s="4"/>
      <c r="AJ31" s="4"/>
      <c r="AK31" s="4"/>
      <c r="AL31" s="4"/>
    </row>
    <row r="32" spans="1:38" ht="25">
      <c r="A32" s="65"/>
      <c r="B32" s="4"/>
      <c r="C32" s="15"/>
      <c r="D32" s="64" t="str">
        <f t="shared" si="0"/>
        <v>─</v>
      </c>
      <c r="E32" s="45" t="str">
        <f>IF('Antworten und Logik'!M82="","",'Antworten und Logik'!M82)</f>
        <v>Lassen Sie Ihr Netto-Null-Ziel („net-zero target“) von der SBTi validieren, um dessen wissenschaftliche Fundierung und Anerkennung zu gewährleisten.</v>
      </c>
      <c r="F32" s="69"/>
      <c r="G32" s="66"/>
      <c r="H32" s="14"/>
      <c r="I32" s="15"/>
      <c r="J32" s="74"/>
      <c r="L32" s="15"/>
      <c r="M32" s="65"/>
      <c r="N32" s="4"/>
      <c r="O32" s="15"/>
      <c r="P32" s="4"/>
      <c r="Q32" s="4"/>
      <c r="R32" s="4"/>
      <c r="S32" s="4"/>
      <c r="T32" s="4"/>
      <c r="U32" s="4"/>
      <c r="V32" s="4"/>
      <c r="W32" s="4"/>
      <c r="X32" s="4"/>
      <c r="Y32" s="4"/>
      <c r="Z32" s="4"/>
      <c r="AA32" s="4"/>
      <c r="AB32" s="4"/>
      <c r="AC32" s="4"/>
      <c r="AD32" s="4"/>
      <c r="AE32" s="4"/>
      <c r="AF32" s="4"/>
      <c r="AG32" s="4"/>
      <c r="AH32" s="4"/>
      <c r="AI32" s="4"/>
      <c r="AJ32" s="4"/>
      <c r="AK32" s="4"/>
      <c r="AL32" s="4"/>
    </row>
    <row r="33" spans="1:38" ht="25">
      <c r="A33" s="65"/>
      <c r="B33" s="4"/>
      <c r="C33" s="4"/>
      <c r="D33" s="64" t="str">
        <f t="shared" si="0"/>
        <v>─</v>
      </c>
      <c r="E33" s="45" t="str">
        <f>IF('Antworten und Logik'!M83="","",'Antworten und Logik'!M83)</f>
        <v>Führen Sie eine externe Validierung der Zielfortschritte durch, um die Unabhängigkeit und Glaubwürdigkeit Ihrer Berichterstattung zu erhöhen.</v>
      </c>
      <c r="F33" s="65"/>
      <c r="G33" s="65"/>
      <c r="H33" s="4"/>
      <c r="I33" s="4"/>
      <c r="J33" s="74" t="str">
        <f t="shared" si="1"/>
        <v/>
      </c>
      <c r="K33" s="75" t="str">
        <f>IF('Antworten und Logik'!M162="","",'Antworten und Logik'!M162)</f>
        <v/>
      </c>
      <c r="L33" s="4"/>
      <c r="M33" s="65"/>
      <c r="N33" s="4"/>
      <c r="O33" s="4"/>
      <c r="P33" s="4"/>
      <c r="Q33" s="4"/>
      <c r="R33" s="4"/>
      <c r="S33" s="4"/>
      <c r="T33" s="4"/>
      <c r="U33" s="4"/>
      <c r="V33" s="4"/>
      <c r="W33" s="4"/>
      <c r="X33" s="4"/>
      <c r="Y33" s="4"/>
      <c r="Z33" s="4"/>
      <c r="AA33" s="4"/>
      <c r="AB33" s="4"/>
      <c r="AC33" s="4"/>
      <c r="AD33" s="4"/>
      <c r="AE33" s="4"/>
      <c r="AF33" s="4"/>
      <c r="AG33" s="4"/>
      <c r="AH33" s="4"/>
      <c r="AI33" s="4"/>
      <c r="AJ33" s="4"/>
      <c r="AK33" s="4"/>
      <c r="AL33" s="4"/>
    </row>
    <row r="34" spans="1:38" ht="25">
      <c r="A34" s="65"/>
      <c r="B34" s="4"/>
      <c r="C34" s="4"/>
      <c r="D34" s="64" t="str">
        <f t="shared" si="0"/>
        <v>─</v>
      </c>
      <c r="E34" s="45" t="str">
        <f>IF('Antworten und Logik'!M84="","",'Antworten und Logik'!M84)</f>
        <v>Begleiten und unterstützen Sie Ihre Lieferanten finanziell bei der Reduktion ihrer Emissionen, um die Reduktion der Treibhausgasemissionen der gesamten Lieferkette voranzutreiben.</v>
      </c>
      <c r="F34" s="65"/>
      <c r="G34" s="65"/>
      <c r="H34" s="15"/>
      <c r="I34" s="4"/>
      <c r="J34" s="74" t="str">
        <f t="shared" si="1"/>
        <v/>
      </c>
      <c r="K34" s="75" t="str">
        <f>IF('Antworten und Logik'!M163="","",'Antworten und Logik'!M163)</f>
        <v/>
      </c>
      <c r="L34" s="4"/>
      <c r="M34" s="65"/>
      <c r="N34" s="4"/>
      <c r="O34" s="4"/>
      <c r="P34" s="4"/>
      <c r="Q34" s="4"/>
      <c r="R34" s="4"/>
      <c r="S34" s="4"/>
      <c r="T34" s="4"/>
      <c r="U34" s="4"/>
      <c r="V34" s="4"/>
      <c r="W34" s="4"/>
      <c r="X34" s="4"/>
      <c r="Y34" s="4"/>
      <c r="Z34" s="4"/>
      <c r="AA34" s="4"/>
      <c r="AB34" s="4"/>
      <c r="AC34" s="4"/>
      <c r="AD34" s="4"/>
      <c r="AE34" s="4"/>
      <c r="AF34" s="4"/>
      <c r="AG34" s="4"/>
      <c r="AH34" s="4"/>
      <c r="AI34" s="4"/>
      <c r="AJ34" s="4"/>
      <c r="AK34" s="4"/>
      <c r="AL34" s="4"/>
    </row>
    <row r="35" spans="1:38">
      <c r="A35" s="65"/>
      <c r="B35" s="4"/>
      <c r="C35" s="4"/>
      <c r="D35" s="64" t="str">
        <f t="shared" si="0"/>
        <v/>
      </c>
      <c r="E35" s="45" t="str">
        <f>IF('Antworten und Logik'!M85="","",'Antworten und Logik'!M85)</f>
        <v/>
      </c>
      <c r="F35" s="65"/>
      <c r="G35" s="65"/>
      <c r="H35" s="4"/>
      <c r="I35" s="4"/>
      <c r="J35" s="74" t="str">
        <f t="shared" si="1"/>
        <v/>
      </c>
      <c r="K35" s="75" t="str">
        <f>IF('Antworten und Logik'!M164="","",'Antworten und Logik'!M164)</f>
        <v/>
      </c>
      <c r="L35" s="4"/>
      <c r="M35" s="65"/>
      <c r="N35" s="4"/>
      <c r="O35" s="4"/>
      <c r="P35" s="4"/>
      <c r="Q35" s="4"/>
      <c r="R35" s="4"/>
      <c r="S35" s="4"/>
      <c r="T35" s="4"/>
      <c r="U35" s="4"/>
      <c r="V35" s="4"/>
      <c r="W35" s="4"/>
      <c r="X35" s="4"/>
      <c r="Y35" s="4"/>
      <c r="Z35" s="4"/>
      <c r="AA35" s="4"/>
      <c r="AB35" s="4"/>
      <c r="AC35" s="4"/>
      <c r="AD35" s="4"/>
      <c r="AE35" s="4"/>
      <c r="AF35" s="4"/>
      <c r="AG35" s="4"/>
      <c r="AH35" s="4"/>
      <c r="AI35" s="4"/>
      <c r="AJ35" s="4"/>
      <c r="AK35" s="4"/>
      <c r="AL35" s="4"/>
    </row>
    <row r="36" spans="1:38">
      <c r="A36" s="65"/>
      <c r="B36" s="4"/>
      <c r="C36" s="4"/>
      <c r="D36" s="65"/>
      <c r="E36" s="4"/>
      <c r="F36" s="65"/>
      <c r="G36" s="65"/>
      <c r="H36" s="4"/>
      <c r="I36" s="4"/>
      <c r="J36" s="74" t="str">
        <f t="shared" si="1"/>
        <v/>
      </c>
      <c r="K36" s="75" t="str">
        <f>IF('Antworten und Logik'!M165="","",'Antworten und Logik'!M165)</f>
        <v/>
      </c>
      <c r="L36" s="4"/>
      <c r="M36" s="66"/>
      <c r="N36" s="4"/>
      <c r="O36" s="4"/>
      <c r="P36" s="4"/>
      <c r="Q36" s="4"/>
      <c r="R36" s="4"/>
      <c r="S36" s="4"/>
      <c r="T36" s="4"/>
      <c r="U36" s="4"/>
      <c r="V36" s="4"/>
      <c r="W36" s="4"/>
      <c r="X36" s="4"/>
      <c r="Y36" s="4"/>
      <c r="Z36" s="4"/>
      <c r="AA36" s="4"/>
      <c r="AB36" s="4"/>
      <c r="AC36" s="4"/>
      <c r="AD36" s="4"/>
      <c r="AE36" s="4"/>
      <c r="AF36" s="4"/>
      <c r="AG36" s="4"/>
      <c r="AH36" s="4"/>
      <c r="AI36" s="4"/>
      <c r="AJ36" s="4"/>
      <c r="AK36" s="4"/>
      <c r="AL36" s="4"/>
    </row>
    <row r="37" spans="1:38">
      <c r="A37" s="65"/>
      <c r="B37" s="4"/>
      <c r="C37" s="4"/>
      <c r="D37" s="65"/>
      <c r="E37" s="4"/>
      <c r="F37" s="65"/>
      <c r="G37" s="65"/>
      <c r="H37" s="4"/>
      <c r="I37" s="4"/>
      <c r="J37" s="74" t="str">
        <f t="shared" si="1"/>
        <v/>
      </c>
      <c r="K37" s="75" t="str">
        <f>IF('Antworten und Logik'!M166="","",'Antworten und Logik'!M166)</f>
        <v/>
      </c>
      <c r="L37" s="4"/>
      <c r="M37" s="65"/>
      <c r="N37" s="4"/>
      <c r="O37" s="4"/>
      <c r="P37" s="4"/>
      <c r="Q37" s="4"/>
      <c r="R37" s="4"/>
      <c r="S37" s="4"/>
      <c r="T37" s="4"/>
      <c r="U37" s="4"/>
      <c r="V37" s="4"/>
      <c r="W37" s="4"/>
      <c r="X37" s="4"/>
      <c r="Y37" s="4"/>
      <c r="Z37" s="4"/>
      <c r="AA37" s="4"/>
      <c r="AB37" s="4"/>
      <c r="AC37" s="4"/>
      <c r="AD37" s="4"/>
      <c r="AE37" s="4"/>
      <c r="AF37" s="4"/>
      <c r="AG37" s="4"/>
      <c r="AH37" s="4"/>
      <c r="AI37" s="4"/>
      <c r="AJ37" s="4"/>
      <c r="AK37" s="4"/>
      <c r="AL37" s="4"/>
    </row>
    <row r="38" spans="1:38">
      <c r="A38" s="65"/>
      <c r="B38" s="4"/>
      <c r="C38" s="4"/>
      <c r="D38" s="65"/>
      <c r="E38" s="4"/>
      <c r="F38" s="65"/>
      <c r="G38" s="65"/>
      <c r="H38" s="4"/>
      <c r="I38" s="4"/>
      <c r="J38" s="74" t="str">
        <f t="shared" si="1"/>
        <v/>
      </c>
      <c r="K38" s="75" t="str">
        <f>IF('Antworten und Logik'!M167="","",'Antworten und Logik'!M167)</f>
        <v/>
      </c>
      <c r="L38" s="4"/>
      <c r="M38" s="65"/>
      <c r="N38" s="4"/>
      <c r="O38" s="4"/>
      <c r="P38" s="4"/>
      <c r="Q38" s="4"/>
      <c r="R38" s="4"/>
      <c r="S38" s="4"/>
      <c r="T38" s="4"/>
      <c r="U38" s="4"/>
      <c r="V38" s="4"/>
      <c r="W38" s="4"/>
      <c r="X38" s="4"/>
      <c r="Y38" s="4"/>
      <c r="Z38" s="4"/>
      <c r="AA38" s="4"/>
      <c r="AB38" s="4"/>
      <c r="AC38" s="4"/>
      <c r="AD38" s="4"/>
      <c r="AE38" s="4"/>
      <c r="AF38" s="4"/>
      <c r="AG38" s="4"/>
      <c r="AH38" s="4"/>
      <c r="AI38" s="4"/>
      <c r="AJ38" s="4"/>
      <c r="AK38" s="4"/>
      <c r="AL38" s="4"/>
    </row>
    <row r="39" spans="1:38" ht="28.5" customHeight="1">
      <c r="A39" s="65"/>
      <c r="B39" s="4"/>
      <c r="C39" s="4"/>
      <c r="D39" s="65"/>
      <c r="E39" s="4"/>
      <c r="F39" s="65"/>
      <c r="G39" s="65"/>
      <c r="H39" s="4"/>
      <c r="I39" s="4"/>
      <c r="J39" s="65"/>
      <c r="K39" s="4"/>
      <c r="L39" s="4"/>
      <c r="M39" s="65"/>
      <c r="N39" s="4"/>
      <c r="O39" s="4"/>
      <c r="P39" s="4"/>
      <c r="Q39" s="4"/>
      <c r="R39" s="4"/>
      <c r="S39" s="4"/>
      <c r="T39" s="4"/>
      <c r="U39" s="4"/>
      <c r="V39" s="4"/>
      <c r="W39" s="4"/>
      <c r="X39" s="4"/>
      <c r="Y39" s="4"/>
      <c r="Z39" s="4"/>
      <c r="AA39" s="4"/>
      <c r="AB39" s="4"/>
      <c r="AC39" s="4"/>
      <c r="AD39" s="4"/>
      <c r="AE39" s="4"/>
      <c r="AF39" s="4"/>
      <c r="AG39" s="4"/>
      <c r="AH39" s="4"/>
      <c r="AI39" s="4"/>
      <c r="AJ39" s="4"/>
      <c r="AK39" s="4"/>
      <c r="AL39" s="4"/>
    </row>
    <row r="40" spans="1:38" ht="30" customHeight="1">
      <c r="A40" s="65"/>
      <c r="B40" s="4"/>
      <c r="C40" s="4"/>
      <c r="D40" s="65"/>
      <c r="E40" s="4"/>
      <c r="F40" s="4"/>
      <c r="G40" s="4"/>
      <c r="H40" s="4"/>
      <c r="I40" s="4"/>
      <c r="J40" s="65"/>
      <c r="K40" s="4"/>
      <c r="L40" s="4"/>
      <c r="M40" s="65"/>
      <c r="N40" s="4"/>
      <c r="O40" s="4"/>
      <c r="P40" s="4"/>
      <c r="Q40" s="4"/>
      <c r="R40" s="4"/>
      <c r="S40" s="4"/>
      <c r="T40" s="4"/>
      <c r="U40" s="4"/>
      <c r="V40" s="4"/>
      <c r="W40" s="4"/>
      <c r="X40" s="4"/>
      <c r="Y40" s="4"/>
      <c r="Z40" s="4"/>
      <c r="AA40" s="4"/>
      <c r="AB40" s="4"/>
      <c r="AC40" s="4"/>
      <c r="AD40" s="4"/>
      <c r="AE40" s="4"/>
      <c r="AF40" s="4"/>
      <c r="AG40" s="4"/>
      <c r="AH40" s="4"/>
      <c r="AI40" s="4"/>
      <c r="AJ40" s="4"/>
      <c r="AK40" s="4"/>
      <c r="AL40" s="4"/>
    </row>
    <row r="41" spans="1:38" ht="19.5" customHeight="1">
      <c r="A41" s="65"/>
      <c r="B41" s="4"/>
      <c r="C41" s="4"/>
      <c r="D41" s="4"/>
      <c r="E41" s="15"/>
      <c r="F41" s="4"/>
      <c r="G41" s="4"/>
      <c r="H41" s="15"/>
      <c r="I41" s="4"/>
      <c r="J41" s="4"/>
      <c r="K41" s="15"/>
      <c r="L41" s="4"/>
      <c r="M41" s="4"/>
      <c r="N41" s="15"/>
      <c r="O41" s="4"/>
      <c r="P41" s="4"/>
      <c r="Q41" s="4"/>
      <c r="R41" s="4"/>
      <c r="S41" s="4"/>
      <c r="T41" s="4"/>
      <c r="U41" s="4"/>
      <c r="V41" s="4"/>
      <c r="W41" s="4"/>
      <c r="X41" s="4"/>
      <c r="Y41" s="4"/>
      <c r="Z41" s="4"/>
      <c r="AA41" s="4"/>
      <c r="AB41" s="4"/>
      <c r="AC41" s="4"/>
      <c r="AD41" s="4"/>
      <c r="AE41" s="4"/>
      <c r="AF41" s="4"/>
      <c r="AG41" s="4"/>
      <c r="AH41" s="4"/>
      <c r="AI41" s="4"/>
      <c r="AJ41" s="4"/>
      <c r="AK41" s="4"/>
      <c r="AL41" s="4"/>
    </row>
    <row r="42" spans="1:38" ht="18.75" customHeight="1">
      <c r="A42" s="4"/>
      <c r="B42" s="4"/>
      <c r="C42" s="4"/>
      <c r="D42" s="18"/>
      <c r="E42" s="44"/>
      <c r="F42" s="4"/>
      <c r="G42" s="18"/>
      <c r="H42" s="44"/>
      <c r="I42" s="4"/>
      <c r="J42" s="18"/>
      <c r="K42" s="44"/>
      <c r="L42" s="4"/>
      <c r="M42" s="18"/>
      <c r="N42" s="44"/>
      <c r="O42" s="4"/>
      <c r="P42" s="4"/>
      <c r="Q42" s="4"/>
      <c r="R42" s="4"/>
      <c r="S42" s="4"/>
      <c r="T42" s="4"/>
      <c r="U42" s="4"/>
      <c r="V42" s="4"/>
      <c r="W42" s="4"/>
      <c r="X42" s="4"/>
      <c r="Y42" s="4"/>
      <c r="Z42" s="4"/>
      <c r="AA42" s="4"/>
      <c r="AB42" s="4"/>
      <c r="AC42" s="4"/>
      <c r="AD42" s="4"/>
      <c r="AE42" s="4"/>
      <c r="AF42" s="4"/>
      <c r="AG42" s="4"/>
      <c r="AH42" s="4"/>
      <c r="AI42" s="4"/>
      <c r="AJ42" s="4"/>
      <c r="AK42" s="4"/>
      <c r="AL42" s="4"/>
    </row>
    <row r="43" spans="1:38" ht="28.5" customHeight="1">
      <c r="A43" s="4"/>
      <c r="B43" s="4"/>
      <c r="C43" s="4"/>
      <c r="D43" s="18"/>
      <c r="E43" s="45"/>
      <c r="F43" s="4"/>
      <c r="G43" s="18"/>
      <c r="H43" s="45"/>
      <c r="I43" s="4"/>
      <c r="J43" s="18"/>
      <c r="K43" s="45"/>
      <c r="L43" s="4"/>
      <c r="M43" s="18"/>
      <c r="N43" s="45"/>
      <c r="O43" s="4"/>
      <c r="P43" s="4"/>
      <c r="Q43" s="4"/>
      <c r="R43" s="4"/>
      <c r="S43" s="4"/>
      <c r="T43" s="4"/>
      <c r="U43" s="4"/>
      <c r="V43" s="4"/>
      <c r="W43" s="4"/>
      <c r="X43" s="4"/>
      <c r="Y43" s="4"/>
      <c r="Z43" s="4"/>
      <c r="AA43" s="4"/>
      <c r="AB43" s="4"/>
      <c r="AC43" s="4"/>
      <c r="AD43" s="4"/>
      <c r="AE43" s="4"/>
      <c r="AF43" s="4"/>
      <c r="AG43" s="4"/>
      <c r="AH43" s="4"/>
      <c r="AI43" s="4"/>
      <c r="AJ43" s="4"/>
      <c r="AK43" s="4"/>
      <c r="AL43" s="4"/>
    </row>
    <row r="44" spans="1:38" ht="28.5" customHeight="1">
      <c r="A44" s="4"/>
      <c r="B44" s="4"/>
      <c r="C44" s="4"/>
      <c r="D44" s="18"/>
      <c r="E44" s="45"/>
      <c r="F44" s="4"/>
      <c r="G44" s="18"/>
      <c r="H44" s="45"/>
      <c r="I44" s="4"/>
      <c r="J44" s="18"/>
      <c r="K44" s="45"/>
      <c r="L44" s="4"/>
      <c r="M44" s="18"/>
      <c r="N44" s="45"/>
      <c r="O44" s="4"/>
      <c r="P44" s="4"/>
      <c r="Q44" s="4"/>
      <c r="R44" s="4"/>
      <c r="S44" s="4"/>
      <c r="T44" s="4"/>
      <c r="U44" s="4"/>
      <c r="V44" s="4"/>
      <c r="W44" s="4"/>
      <c r="X44" s="4"/>
      <c r="Y44" s="4"/>
      <c r="Z44" s="4"/>
      <c r="AA44" s="4"/>
      <c r="AB44" s="4"/>
      <c r="AC44" s="4"/>
      <c r="AD44" s="4"/>
      <c r="AE44" s="4"/>
      <c r="AF44" s="4"/>
      <c r="AG44" s="4"/>
      <c r="AH44" s="4"/>
      <c r="AI44" s="4"/>
      <c r="AJ44" s="4"/>
      <c r="AK44" s="4"/>
      <c r="AL44" s="4"/>
    </row>
    <row r="45" spans="1:38" ht="28.5" customHeight="1">
      <c r="A45" s="4"/>
      <c r="B45" s="4"/>
      <c r="C45" s="15"/>
      <c r="D45" s="18"/>
      <c r="E45" s="45"/>
      <c r="F45" s="15"/>
      <c r="G45" s="18"/>
      <c r="H45" s="45"/>
      <c r="I45" s="15"/>
      <c r="J45" s="18"/>
      <c r="K45" s="45"/>
      <c r="L45" s="15"/>
      <c r="M45" s="18"/>
      <c r="N45" s="45"/>
      <c r="O45" s="15"/>
      <c r="P45" s="4"/>
      <c r="Q45" s="4"/>
      <c r="R45" s="4"/>
      <c r="S45" s="4"/>
      <c r="T45" s="4"/>
      <c r="U45" s="4"/>
      <c r="V45" s="4"/>
      <c r="W45" s="4"/>
      <c r="X45" s="4"/>
      <c r="Y45" s="4"/>
      <c r="Z45" s="4"/>
      <c r="AA45" s="4"/>
      <c r="AB45" s="4"/>
      <c r="AC45" s="4"/>
      <c r="AD45" s="4"/>
      <c r="AE45" s="4"/>
      <c r="AF45" s="4"/>
      <c r="AG45" s="4"/>
      <c r="AH45" s="4"/>
      <c r="AI45" s="4"/>
      <c r="AJ45" s="4"/>
      <c r="AK45" s="4"/>
      <c r="AL45" s="4"/>
    </row>
    <row r="46" spans="1:38" ht="28.5" customHeight="1">
      <c r="A46" s="4"/>
      <c r="B46" s="4"/>
      <c r="C46" s="29"/>
      <c r="D46" s="18"/>
      <c r="E46" s="45"/>
      <c r="F46" s="29"/>
      <c r="G46" s="18"/>
      <c r="H46" s="45"/>
      <c r="I46" s="29"/>
      <c r="J46" s="18"/>
      <c r="K46" s="45"/>
      <c r="L46" s="29"/>
      <c r="M46" s="18"/>
      <c r="N46" s="45"/>
      <c r="O46" s="29"/>
      <c r="P46" s="4"/>
      <c r="Q46" s="4"/>
      <c r="R46" s="4"/>
      <c r="S46" s="4"/>
      <c r="T46" s="4"/>
      <c r="U46" s="4"/>
      <c r="V46" s="4"/>
      <c r="W46" s="4"/>
      <c r="X46" s="4"/>
      <c r="Y46" s="4"/>
      <c r="Z46" s="4"/>
      <c r="AA46" s="4"/>
      <c r="AB46" s="4"/>
      <c r="AC46" s="4"/>
      <c r="AD46" s="4"/>
      <c r="AE46" s="4"/>
      <c r="AF46" s="4"/>
      <c r="AG46" s="4"/>
      <c r="AH46" s="4"/>
      <c r="AI46" s="4"/>
      <c r="AJ46" s="4"/>
      <c r="AK46" s="4"/>
      <c r="AL46" s="4"/>
    </row>
    <row r="47" spans="1:38" ht="28.5" customHeight="1">
      <c r="A47" s="4"/>
      <c r="B47" s="4"/>
      <c r="C47" s="29"/>
      <c r="D47" s="18"/>
      <c r="E47" s="45"/>
      <c r="F47" s="29"/>
      <c r="G47" s="18"/>
      <c r="H47" s="45"/>
      <c r="I47" s="29"/>
      <c r="J47" s="18"/>
      <c r="K47" s="45"/>
      <c r="L47" s="29"/>
      <c r="M47" s="18"/>
      <c r="N47" s="45"/>
      <c r="O47" s="29"/>
      <c r="P47" s="4"/>
      <c r="Q47" s="4"/>
      <c r="R47" s="4"/>
      <c r="S47" s="4"/>
      <c r="T47" s="4"/>
      <c r="U47" s="4"/>
      <c r="V47" s="4"/>
      <c r="W47" s="4"/>
      <c r="X47" s="4"/>
      <c r="Y47" s="4"/>
      <c r="Z47" s="4"/>
      <c r="AA47" s="4"/>
      <c r="AB47" s="4"/>
      <c r="AC47" s="4"/>
      <c r="AD47" s="4"/>
      <c r="AE47" s="4"/>
      <c r="AF47" s="4"/>
      <c r="AG47" s="4"/>
      <c r="AH47" s="4"/>
      <c r="AI47" s="4"/>
      <c r="AJ47" s="4"/>
      <c r="AK47" s="4"/>
      <c r="AL47" s="4"/>
    </row>
    <row r="48" spans="1:38" ht="28.5" customHeight="1">
      <c r="A48" s="4"/>
      <c r="B48" s="4"/>
      <c r="C48" s="29"/>
      <c r="D48" s="18"/>
      <c r="E48" s="45"/>
      <c r="F48" s="29"/>
      <c r="G48" s="18"/>
      <c r="H48" s="45"/>
      <c r="I48" s="29"/>
      <c r="J48" s="18"/>
      <c r="K48" s="45"/>
      <c r="L48" s="29"/>
      <c r="M48" s="18"/>
      <c r="N48" s="45"/>
      <c r="O48" s="29"/>
      <c r="P48" s="4"/>
      <c r="Q48" s="4"/>
      <c r="R48" s="4"/>
      <c r="S48" s="4"/>
      <c r="T48" s="4"/>
      <c r="U48" s="4"/>
      <c r="V48" s="4"/>
      <c r="W48" s="4"/>
      <c r="X48" s="4"/>
      <c r="Y48" s="4"/>
      <c r="Z48" s="4"/>
      <c r="AA48" s="4"/>
      <c r="AB48" s="4"/>
      <c r="AC48" s="4"/>
      <c r="AD48" s="4"/>
      <c r="AE48" s="4"/>
      <c r="AF48" s="4"/>
      <c r="AG48" s="4"/>
      <c r="AH48" s="4"/>
      <c r="AI48" s="4"/>
      <c r="AJ48" s="4"/>
      <c r="AK48" s="4"/>
      <c r="AL48" s="4"/>
    </row>
    <row r="49" spans="1:38" ht="28.5" customHeight="1">
      <c r="A49" s="4"/>
      <c r="B49" s="4"/>
      <c r="C49" s="29"/>
      <c r="D49" s="18"/>
      <c r="E49" s="45"/>
      <c r="F49" s="29"/>
      <c r="G49" s="18"/>
      <c r="H49" s="45"/>
      <c r="I49" s="29"/>
      <c r="J49" s="18"/>
      <c r="K49" s="45"/>
      <c r="L49" s="29"/>
      <c r="M49" s="18"/>
      <c r="N49" s="45"/>
      <c r="O49" s="29"/>
      <c r="P49" s="4"/>
      <c r="Q49" s="4"/>
      <c r="R49" s="4"/>
      <c r="S49" s="4"/>
      <c r="T49" s="4"/>
      <c r="U49" s="4"/>
      <c r="V49" s="4"/>
      <c r="W49" s="4"/>
      <c r="X49" s="4"/>
      <c r="Y49" s="4"/>
      <c r="Z49" s="4"/>
      <c r="AA49" s="4"/>
      <c r="AB49" s="4"/>
      <c r="AC49" s="4"/>
      <c r="AD49" s="4"/>
      <c r="AE49" s="4"/>
      <c r="AF49" s="4"/>
      <c r="AG49" s="4"/>
      <c r="AH49" s="4"/>
      <c r="AI49" s="4"/>
      <c r="AJ49" s="4"/>
      <c r="AK49" s="4"/>
      <c r="AL49" s="4"/>
    </row>
    <row r="50" spans="1:38" ht="28.5" customHeight="1">
      <c r="A50" s="4"/>
      <c r="B50" s="4"/>
      <c r="C50" s="29"/>
      <c r="D50" s="18"/>
      <c r="E50" s="45"/>
      <c r="F50" s="29"/>
      <c r="G50" s="18"/>
      <c r="H50" s="45"/>
      <c r="I50" s="29"/>
      <c r="J50" s="18"/>
      <c r="K50" s="45"/>
      <c r="L50" s="29"/>
      <c r="M50" s="18"/>
      <c r="N50" s="45"/>
      <c r="O50" s="29"/>
      <c r="P50" s="4"/>
      <c r="Q50" s="4"/>
      <c r="R50" s="4"/>
      <c r="S50" s="4"/>
      <c r="T50" s="4"/>
      <c r="U50" s="4"/>
      <c r="V50" s="4"/>
      <c r="W50" s="4"/>
      <c r="X50" s="4"/>
      <c r="Y50" s="4"/>
      <c r="Z50" s="4"/>
      <c r="AA50" s="4"/>
      <c r="AB50" s="4"/>
      <c r="AC50" s="4"/>
      <c r="AD50" s="4"/>
      <c r="AE50" s="4"/>
      <c r="AF50" s="4"/>
      <c r="AG50" s="4"/>
      <c r="AH50" s="4"/>
      <c r="AI50" s="4"/>
      <c r="AJ50" s="4"/>
      <c r="AK50" s="4"/>
      <c r="AL50" s="4"/>
    </row>
    <row r="51" spans="1:38" ht="28.5" customHeight="1">
      <c r="A51" s="4"/>
      <c r="B51" s="4"/>
      <c r="C51" s="29"/>
      <c r="D51" s="18"/>
      <c r="E51" s="45"/>
      <c r="F51" s="29"/>
      <c r="G51" s="18"/>
      <c r="H51" s="45"/>
      <c r="I51" s="29"/>
      <c r="J51" s="18"/>
      <c r="K51" s="45"/>
      <c r="L51" s="29"/>
      <c r="M51" s="18"/>
      <c r="N51" s="45"/>
      <c r="O51" s="29"/>
      <c r="P51" s="4"/>
      <c r="Q51" s="4"/>
      <c r="R51" s="4"/>
      <c r="S51" s="4"/>
      <c r="T51" s="4"/>
      <c r="U51" s="4"/>
      <c r="V51" s="4"/>
      <c r="W51" s="4"/>
      <c r="X51" s="4"/>
      <c r="Y51" s="4"/>
      <c r="Z51" s="4"/>
      <c r="AA51" s="4"/>
      <c r="AB51" s="4"/>
      <c r="AC51" s="4"/>
      <c r="AD51" s="4"/>
      <c r="AE51" s="4"/>
      <c r="AF51" s="4"/>
      <c r="AG51" s="4"/>
      <c r="AH51" s="4"/>
      <c r="AI51" s="4"/>
      <c r="AJ51" s="4"/>
      <c r="AK51" s="4"/>
      <c r="AL51" s="4"/>
    </row>
    <row r="52" spans="1:38" ht="28.5" customHeight="1">
      <c r="A52" s="4"/>
      <c r="B52" s="4"/>
      <c r="C52" s="29"/>
      <c r="D52" s="18"/>
      <c r="E52" s="45"/>
      <c r="F52" s="29"/>
      <c r="G52" s="18"/>
      <c r="H52" s="45"/>
      <c r="I52" s="29"/>
      <c r="J52" s="18"/>
      <c r="K52" s="45"/>
      <c r="L52" s="29"/>
      <c r="M52" s="18"/>
      <c r="N52" s="45"/>
      <c r="O52" s="29"/>
      <c r="P52" s="4"/>
      <c r="Q52" s="4"/>
      <c r="R52" s="4"/>
      <c r="S52" s="4"/>
      <c r="T52" s="4"/>
      <c r="U52" s="4"/>
      <c r="V52" s="4"/>
      <c r="W52" s="4"/>
      <c r="X52" s="4"/>
      <c r="Y52" s="4"/>
      <c r="Z52" s="4"/>
      <c r="AA52" s="4"/>
      <c r="AB52" s="4"/>
      <c r="AC52" s="4"/>
      <c r="AD52" s="4"/>
      <c r="AE52" s="4"/>
      <c r="AF52" s="4"/>
      <c r="AG52" s="4"/>
      <c r="AH52" s="4"/>
      <c r="AI52" s="4"/>
      <c r="AJ52" s="4"/>
      <c r="AK52" s="4"/>
      <c r="AL52" s="4"/>
    </row>
    <row r="53" spans="1:38" ht="28.5" customHeight="1">
      <c r="A53" s="4"/>
      <c r="B53" s="4"/>
      <c r="C53" s="29"/>
      <c r="D53" s="18"/>
      <c r="E53" s="45"/>
      <c r="F53" s="29"/>
      <c r="G53" s="18"/>
      <c r="H53" s="45"/>
      <c r="I53" s="29"/>
      <c r="J53" s="18"/>
      <c r="K53" s="45"/>
      <c r="L53" s="29"/>
      <c r="M53" s="18"/>
      <c r="N53" s="45"/>
      <c r="O53" s="29"/>
      <c r="P53" s="4"/>
      <c r="Q53" s="4"/>
      <c r="R53" s="4"/>
      <c r="S53" s="4"/>
      <c r="T53" s="4"/>
      <c r="U53" s="4"/>
      <c r="V53" s="4"/>
      <c r="W53" s="4"/>
      <c r="X53" s="4"/>
      <c r="Y53" s="4"/>
      <c r="Z53" s="4"/>
      <c r="AA53" s="4"/>
      <c r="AB53" s="4"/>
      <c r="AC53" s="4"/>
      <c r="AD53" s="4"/>
      <c r="AE53" s="4"/>
      <c r="AF53" s="4"/>
      <c r="AG53" s="4"/>
      <c r="AH53" s="4"/>
      <c r="AI53" s="4"/>
      <c r="AJ53" s="4"/>
      <c r="AK53" s="4"/>
      <c r="AL53" s="4"/>
    </row>
    <row r="54" spans="1:38" ht="28.5" customHeight="1">
      <c r="A54" s="4"/>
      <c r="B54" s="4"/>
      <c r="C54" s="29"/>
      <c r="D54" s="18"/>
      <c r="E54" s="45"/>
      <c r="F54" s="29"/>
      <c r="G54" s="18"/>
      <c r="H54" s="45"/>
      <c r="I54" s="29"/>
      <c r="J54" s="18"/>
      <c r="K54" s="45"/>
      <c r="L54" s="29"/>
      <c r="M54" s="18"/>
      <c r="N54" s="45"/>
      <c r="O54" s="29"/>
      <c r="P54" s="4"/>
      <c r="Q54" s="4"/>
      <c r="R54" s="4"/>
      <c r="S54" s="4"/>
      <c r="T54" s="4"/>
      <c r="U54" s="4"/>
      <c r="V54" s="4"/>
      <c r="W54" s="4"/>
      <c r="X54" s="4"/>
      <c r="Y54" s="4"/>
      <c r="Z54" s="4"/>
      <c r="AA54" s="4"/>
      <c r="AB54" s="4"/>
      <c r="AC54" s="4"/>
      <c r="AD54" s="4"/>
      <c r="AE54" s="4"/>
      <c r="AF54" s="4"/>
      <c r="AG54" s="4"/>
      <c r="AH54" s="4"/>
      <c r="AI54" s="4"/>
      <c r="AJ54" s="4"/>
      <c r="AK54" s="4"/>
      <c r="AL54" s="4"/>
    </row>
    <row r="55" spans="1:38">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row>
    <row r="56" spans="1:38">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row>
    <row r="57" spans="1:38" ht="18">
      <c r="A57" s="4"/>
      <c r="B57" s="4"/>
      <c r="C57" s="15"/>
      <c r="E57" s="14"/>
      <c r="F57" s="15"/>
      <c r="H57" s="14"/>
      <c r="I57" s="15"/>
      <c r="K57" s="14"/>
      <c r="L57" s="15"/>
      <c r="N57" s="14"/>
      <c r="O57" s="15"/>
      <c r="P57" s="4"/>
      <c r="Q57" s="4"/>
      <c r="R57" s="4"/>
      <c r="S57" s="4"/>
      <c r="T57" s="4"/>
      <c r="U57" s="4"/>
      <c r="V57" s="4"/>
      <c r="W57" s="4"/>
      <c r="X57" s="4"/>
      <c r="Y57" s="4"/>
      <c r="Z57" s="4"/>
      <c r="AA57" s="4"/>
      <c r="AB57" s="4"/>
      <c r="AC57" s="4"/>
      <c r="AD57" s="4"/>
      <c r="AE57" s="4"/>
      <c r="AF57" s="4"/>
      <c r="AG57" s="4"/>
      <c r="AH57" s="4"/>
      <c r="AI57" s="4"/>
      <c r="AJ57" s="4"/>
      <c r="AK57" s="4"/>
      <c r="AL57" s="4"/>
    </row>
    <row r="58" spans="1:38">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row>
    <row r="59" spans="1:38">
      <c r="A59" s="4"/>
      <c r="B59" s="4"/>
      <c r="C59" s="4"/>
      <c r="D59" s="4"/>
      <c r="E59" s="15"/>
      <c r="F59" s="4"/>
      <c r="G59" s="4"/>
      <c r="H59" s="15"/>
      <c r="I59" s="4"/>
      <c r="J59" s="4"/>
      <c r="K59" s="15"/>
      <c r="L59" s="4"/>
      <c r="M59" s="4"/>
      <c r="N59" s="15"/>
      <c r="O59" s="4"/>
      <c r="P59" s="4"/>
      <c r="Q59" s="4"/>
      <c r="R59" s="4"/>
      <c r="S59" s="4"/>
      <c r="T59" s="4"/>
      <c r="U59" s="4"/>
      <c r="V59" s="4"/>
      <c r="W59" s="4"/>
      <c r="X59" s="4"/>
      <c r="Y59" s="4"/>
      <c r="Z59" s="4"/>
      <c r="AA59" s="4"/>
      <c r="AB59" s="4"/>
      <c r="AC59" s="4"/>
      <c r="AD59" s="4"/>
      <c r="AE59" s="4"/>
      <c r="AF59" s="4"/>
      <c r="AG59" s="4"/>
      <c r="AH59" s="4"/>
      <c r="AI59" s="4"/>
      <c r="AJ59" s="4"/>
      <c r="AK59" s="4"/>
      <c r="AL59" s="4"/>
    </row>
    <row r="60" spans="1:38">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row>
    <row r="61" spans="1:38">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row>
    <row r="62" spans="1:38">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row>
    <row r="63" spans="1:38">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row>
    <row r="64" spans="1:38" ht="28.5" customHeight="1">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row>
    <row r="65" spans="1:38" ht="30" customHeight="1">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row>
    <row r="66" spans="1:38" ht="19.5" customHeight="1">
      <c r="A66" s="4"/>
      <c r="B66" s="4"/>
      <c r="C66" s="4"/>
      <c r="D66" s="4"/>
      <c r="E66" s="15"/>
      <c r="F66" s="4"/>
      <c r="G66" s="4"/>
      <c r="H66" s="15"/>
      <c r="I66" s="4"/>
      <c r="J66" s="4"/>
      <c r="K66" s="15"/>
      <c r="L66" s="4"/>
      <c r="M66" s="4"/>
      <c r="N66" s="15"/>
      <c r="O66" s="4"/>
      <c r="P66" s="4"/>
      <c r="Q66" s="4"/>
      <c r="R66" s="4"/>
      <c r="S66" s="4"/>
      <c r="T66" s="4"/>
      <c r="U66" s="4"/>
      <c r="V66" s="4"/>
      <c r="W66" s="4"/>
      <c r="X66" s="4"/>
      <c r="Y66" s="4"/>
      <c r="Z66" s="4"/>
      <c r="AA66" s="4"/>
      <c r="AB66" s="4"/>
      <c r="AC66" s="4"/>
      <c r="AD66" s="4"/>
      <c r="AE66" s="4"/>
      <c r="AF66" s="4"/>
      <c r="AG66" s="4"/>
      <c r="AH66" s="4"/>
      <c r="AI66" s="4"/>
      <c r="AJ66" s="4"/>
      <c r="AK66" s="4"/>
      <c r="AL66" s="4"/>
    </row>
    <row r="67" spans="1:38" ht="18.75" customHeight="1">
      <c r="A67" s="4"/>
      <c r="B67" s="4"/>
      <c r="C67" s="4"/>
      <c r="D67" s="18"/>
      <c r="E67" s="44"/>
      <c r="F67" s="4"/>
      <c r="G67" s="18"/>
      <c r="H67" s="44"/>
      <c r="I67" s="4"/>
      <c r="J67" s="18"/>
      <c r="K67" s="44"/>
      <c r="L67" s="4"/>
      <c r="M67" s="18"/>
      <c r="N67" s="44"/>
      <c r="O67" s="4"/>
      <c r="P67" s="4"/>
      <c r="Q67" s="4"/>
      <c r="R67" s="4"/>
      <c r="S67" s="4"/>
      <c r="T67" s="4"/>
      <c r="U67" s="4"/>
      <c r="V67" s="4"/>
      <c r="W67" s="4"/>
      <c r="X67" s="4"/>
      <c r="Y67" s="4"/>
      <c r="Z67" s="4"/>
      <c r="AA67" s="4"/>
      <c r="AB67" s="4"/>
      <c r="AC67" s="4"/>
      <c r="AD67" s="4"/>
      <c r="AE67" s="4"/>
      <c r="AF67" s="4"/>
      <c r="AG67" s="4"/>
      <c r="AH67" s="4"/>
      <c r="AI67" s="4"/>
      <c r="AJ67" s="4"/>
      <c r="AK67" s="4"/>
      <c r="AL67" s="4"/>
    </row>
    <row r="68" spans="1:38" ht="28.5" customHeight="1">
      <c r="A68" s="4"/>
      <c r="B68" s="4"/>
      <c r="C68" s="4"/>
      <c r="D68" s="18"/>
      <c r="E68" s="45"/>
      <c r="F68" s="4"/>
      <c r="G68" s="18"/>
      <c r="H68" s="45"/>
      <c r="I68" s="4"/>
      <c r="J68" s="18"/>
      <c r="K68" s="45"/>
      <c r="L68" s="4"/>
      <c r="M68" s="18"/>
      <c r="N68" s="45"/>
      <c r="O68" s="4"/>
      <c r="P68" s="4"/>
      <c r="Q68" s="4"/>
      <c r="R68" s="4"/>
      <c r="S68" s="4"/>
      <c r="T68" s="4"/>
      <c r="U68" s="4"/>
      <c r="V68" s="4"/>
      <c r="W68" s="4"/>
      <c r="X68" s="4"/>
      <c r="Y68" s="4"/>
      <c r="Z68" s="4"/>
      <c r="AA68" s="4"/>
      <c r="AB68" s="4"/>
      <c r="AC68" s="4"/>
      <c r="AD68" s="4"/>
      <c r="AE68" s="4"/>
      <c r="AF68" s="4"/>
      <c r="AG68" s="4"/>
      <c r="AH68" s="4"/>
      <c r="AI68" s="4"/>
      <c r="AJ68" s="4"/>
      <c r="AK68" s="4"/>
      <c r="AL68" s="4"/>
    </row>
    <row r="69" spans="1:38" ht="28.5" customHeight="1">
      <c r="A69" s="4"/>
      <c r="B69" s="4"/>
      <c r="C69" s="4"/>
      <c r="D69" s="18"/>
      <c r="E69" s="45"/>
      <c r="F69" s="4"/>
      <c r="G69" s="18"/>
      <c r="H69" s="45"/>
      <c r="I69" s="4"/>
      <c r="J69" s="18"/>
      <c r="K69" s="45"/>
      <c r="L69" s="4"/>
      <c r="M69" s="18"/>
      <c r="N69" s="45"/>
      <c r="O69" s="4"/>
      <c r="P69" s="4"/>
      <c r="Q69" s="4"/>
      <c r="R69" s="4"/>
      <c r="S69" s="4"/>
      <c r="T69" s="4"/>
      <c r="U69" s="4"/>
      <c r="V69" s="4"/>
      <c r="W69" s="4"/>
      <c r="X69" s="4"/>
      <c r="Y69" s="4"/>
      <c r="Z69" s="4"/>
      <c r="AA69" s="4"/>
      <c r="AB69" s="4"/>
      <c r="AC69" s="4"/>
      <c r="AD69" s="4"/>
      <c r="AE69" s="4"/>
      <c r="AF69" s="4"/>
      <c r="AG69" s="4"/>
      <c r="AH69" s="4"/>
      <c r="AI69" s="4"/>
      <c r="AJ69" s="4"/>
      <c r="AK69" s="4"/>
      <c r="AL69" s="4"/>
    </row>
    <row r="70" spans="1:38" ht="28.5" customHeight="1">
      <c r="A70" s="4"/>
      <c r="B70" s="4"/>
      <c r="C70" s="15"/>
      <c r="D70" s="18"/>
      <c r="E70" s="45"/>
      <c r="F70" s="15"/>
      <c r="G70" s="18"/>
      <c r="H70" s="45"/>
      <c r="I70" s="15"/>
      <c r="J70" s="18"/>
      <c r="K70" s="45"/>
      <c r="L70" s="15"/>
      <c r="M70" s="18"/>
      <c r="N70" s="45"/>
      <c r="O70" s="15"/>
      <c r="P70" s="4"/>
      <c r="Q70" s="4"/>
      <c r="R70" s="4"/>
      <c r="S70" s="4"/>
      <c r="T70" s="4"/>
      <c r="U70" s="4"/>
      <c r="V70" s="4"/>
      <c r="W70" s="4"/>
      <c r="X70" s="4"/>
      <c r="Y70" s="4"/>
      <c r="Z70" s="4"/>
      <c r="AA70" s="4"/>
      <c r="AB70" s="4"/>
      <c r="AC70" s="4"/>
      <c r="AD70" s="4"/>
      <c r="AE70" s="4"/>
      <c r="AF70" s="4"/>
      <c r="AG70" s="4"/>
      <c r="AH70" s="4"/>
      <c r="AI70" s="4"/>
      <c r="AJ70" s="4"/>
      <c r="AK70" s="4"/>
      <c r="AL70" s="4"/>
    </row>
    <row r="71" spans="1:38" ht="28.5" customHeight="1">
      <c r="A71" s="4"/>
      <c r="B71" s="4"/>
      <c r="C71" s="29"/>
      <c r="D71" s="18"/>
      <c r="E71" s="45"/>
      <c r="F71" s="29"/>
      <c r="G71" s="18"/>
      <c r="H71" s="45"/>
      <c r="I71" s="29"/>
      <c r="J71" s="18"/>
      <c r="K71" s="45"/>
      <c r="L71" s="29"/>
      <c r="M71" s="18"/>
      <c r="N71" s="45"/>
      <c r="O71" s="29"/>
      <c r="P71" s="4"/>
      <c r="Q71" s="4"/>
      <c r="R71" s="4"/>
      <c r="S71" s="4"/>
      <c r="T71" s="4"/>
      <c r="U71" s="4"/>
      <c r="V71" s="4"/>
      <c r="W71" s="4"/>
      <c r="X71" s="4"/>
      <c r="Y71" s="4"/>
      <c r="Z71" s="4"/>
      <c r="AA71" s="4"/>
      <c r="AB71" s="4"/>
      <c r="AC71" s="4"/>
      <c r="AD71" s="4"/>
      <c r="AE71" s="4"/>
      <c r="AF71" s="4"/>
      <c r="AG71" s="4"/>
      <c r="AH71" s="4"/>
      <c r="AI71" s="4"/>
      <c r="AJ71" s="4"/>
      <c r="AK71" s="4"/>
      <c r="AL71" s="4"/>
    </row>
    <row r="72" spans="1:38">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row>
    <row r="73" spans="1:38">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row>
    <row r="74" spans="1:38" ht="18">
      <c r="A74" s="4"/>
      <c r="B74" s="4"/>
      <c r="C74" s="15"/>
      <c r="E74" s="14"/>
      <c r="F74" s="15"/>
      <c r="H74" s="14"/>
      <c r="I74" s="15"/>
      <c r="K74" s="14"/>
      <c r="L74" s="15"/>
      <c r="N74" s="14"/>
      <c r="O74" s="15"/>
      <c r="P74" s="4"/>
      <c r="Q74" s="4"/>
      <c r="R74" s="4"/>
      <c r="S74" s="4"/>
      <c r="T74" s="4"/>
      <c r="U74" s="4"/>
      <c r="V74" s="4"/>
      <c r="W74" s="4"/>
      <c r="X74" s="4"/>
      <c r="Y74" s="4"/>
      <c r="Z74" s="4"/>
      <c r="AA74" s="4"/>
      <c r="AB74" s="4"/>
      <c r="AC74" s="4"/>
      <c r="AD74" s="4"/>
      <c r="AE74" s="4"/>
      <c r="AF74" s="4"/>
      <c r="AG74" s="4"/>
      <c r="AH74" s="4"/>
      <c r="AI74" s="4"/>
      <c r="AJ74" s="4"/>
      <c r="AK74" s="4"/>
      <c r="AL74" s="4"/>
    </row>
    <row r="75" spans="1:38">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row>
    <row r="76" spans="1:38">
      <c r="A76" s="4"/>
      <c r="B76" s="4"/>
      <c r="C76" s="4"/>
      <c r="D76" s="4"/>
      <c r="E76" s="15"/>
      <c r="F76" s="4"/>
      <c r="G76" s="4"/>
      <c r="H76" s="15"/>
      <c r="I76" s="4"/>
      <c r="J76" s="4"/>
      <c r="K76" s="15"/>
      <c r="L76" s="4"/>
      <c r="M76" s="4"/>
      <c r="N76" s="15"/>
      <c r="O76" s="4"/>
      <c r="P76" s="4"/>
      <c r="Q76" s="4"/>
      <c r="R76" s="4"/>
      <c r="S76" s="4"/>
      <c r="T76" s="4"/>
      <c r="U76" s="4"/>
      <c r="V76" s="4"/>
      <c r="W76" s="4"/>
      <c r="X76" s="4"/>
      <c r="Y76" s="4"/>
      <c r="Z76" s="4"/>
      <c r="AA76" s="4"/>
      <c r="AB76" s="4"/>
      <c r="AC76" s="4"/>
      <c r="AD76" s="4"/>
      <c r="AE76" s="4"/>
      <c r="AF76" s="4"/>
      <c r="AG76" s="4"/>
      <c r="AH76" s="4"/>
      <c r="AI76" s="4"/>
      <c r="AJ76" s="4"/>
      <c r="AK76" s="4"/>
      <c r="AL76" s="4"/>
    </row>
    <row r="77" spans="1:38">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row>
    <row r="78" spans="1:38">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row>
    <row r="79" spans="1:38">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row>
    <row r="80" spans="1:38">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row>
    <row r="81" spans="1:38" ht="28.5" customHeight="1">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row>
    <row r="82" spans="1:38" ht="30" customHeight="1">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row>
    <row r="83" spans="1:38" ht="19.5" customHeight="1">
      <c r="A83" s="4"/>
      <c r="B83" s="4"/>
      <c r="C83" s="4"/>
      <c r="D83" s="4"/>
      <c r="E83" s="15"/>
      <c r="F83" s="4"/>
      <c r="G83" s="4"/>
      <c r="H83" s="15"/>
      <c r="I83" s="4"/>
      <c r="J83" s="4"/>
      <c r="K83" s="15"/>
      <c r="L83" s="4"/>
      <c r="M83" s="4"/>
      <c r="N83" s="15"/>
      <c r="O83" s="4"/>
      <c r="P83" s="4"/>
      <c r="Q83" s="4"/>
      <c r="R83" s="4"/>
      <c r="S83" s="4"/>
      <c r="T83" s="4"/>
      <c r="U83" s="4"/>
      <c r="V83" s="4"/>
      <c r="W83" s="4"/>
      <c r="X83" s="4"/>
      <c r="Y83" s="4"/>
      <c r="Z83" s="4"/>
      <c r="AA83" s="4"/>
      <c r="AB83" s="4"/>
      <c r="AC83" s="4"/>
      <c r="AD83" s="4"/>
      <c r="AE83" s="4"/>
      <c r="AF83" s="4"/>
      <c r="AG83" s="4"/>
      <c r="AH83" s="4"/>
      <c r="AI83" s="4"/>
      <c r="AJ83" s="4"/>
      <c r="AK83" s="4"/>
      <c r="AL83" s="4"/>
    </row>
    <row r="84" spans="1:38" ht="18.75" customHeight="1">
      <c r="A84" s="4"/>
      <c r="B84" s="4"/>
      <c r="C84" s="4"/>
      <c r="D84" s="18"/>
      <c r="E84" s="44"/>
      <c r="F84" s="4"/>
      <c r="G84" s="18"/>
      <c r="H84" s="44"/>
      <c r="I84" s="4"/>
      <c r="J84" s="18"/>
      <c r="K84" s="44"/>
      <c r="L84" s="4"/>
      <c r="M84" s="18"/>
      <c r="N84" s="44"/>
      <c r="O84" s="4"/>
      <c r="P84" s="4"/>
      <c r="Q84" s="4"/>
      <c r="R84" s="4"/>
      <c r="S84" s="4"/>
      <c r="T84" s="4"/>
      <c r="U84" s="4"/>
      <c r="V84" s="4"/>
      <c r="W84" s="4"/>
      <c r="X84" s="4"/>
      <c r="Y84" s="4"/>
      <c r="Z84" s="4"/>
      <c r="AA84" s="4"/>
      <c r="AB84" s="4"/>
      <c r="AC84" s="4"/>
      <c r="AD84" s="4"/>
      <c r="AE84" s="4"/>
      <c r="AF84" s="4"/>
      <c r="AG84" s="4"/>
      <c r="AH84" s="4"/>
      <c r="AI84" s="4"/>
      <c r="AJ84" s="4"/>
      <c r="AK84" s="4"/>
      <c r="AL84" s="4"/>
    </row>
    <row r="85" spans="1:38" ht="28.5" customHeight="1">
      <c r="A85" s="4"/>
      <c r="B85" s="4"/>
      <c r="C85" s="4"/>
      <c r="D85" s="18"/>
      <c r="E85" s="45"/>
      <c r="F85" s="4"/>
      <c r="G85" s="18"/>
      <c r="H85" s="45"/>
      <c r="I85" s="4"/>
      <c r="J85" s="18"/>
      <c r="K85" s="45"/>
      <c r="L85" s="4"/>
      <c r="M85" s="18"/>
      <c r="N85" s="45"/>
      <c r="O85" s="4"/>
      <c r="P85" s="4"/>
      <c r="Q85" s="4"/>
      <c r="R85" s="4"/>
      <c r="S85" s="4"/>
      <c r="T85" s="4"/>
      <c r="U85" s="4"/>
      <c r="V85" s="4"/>
      <c r="W85" s="4"/>
      <c r="X85" s="4"/>
      <c r="Y85" s="4"/>
      <c r="Z85" s="4"/>
      <c r="AA85" s="4"/>
      <c r="AB85" s="4"/>
      <c r="AC85" s="4"/>
      <c r="AD85" s="4"/>
      <c r="AE85" s="4"/>
      <c r="AF85" s="4"/>
      <c r="AG85" s="4"/>
      <c r="AH85" s="4"/>
      <c r="AI85" s="4"/>
      <c r="AJ85" s="4"/>
      <c r="AK85" s="4"/>
      <c r="AL85" s="4"/>
    </row>
    <row r="86" spans="1:38" ht="28.5" customHeight="1">
      <c r="A86" s="4"/>
      <c r="B86" s="4"/>
      <c r="C86" s="4"/>
      <c r="D86" s="18"/>
      <c r="E86" s="45"/>
      <c r="F86" s="4"/>
      <c r="G86" s="18"/>
      <c r="H86" s="45"/>
      <c r="I86" s="4"/>
      <c r="J86" s="18"/>
      <c r="K86" s="45"/>
      <c r="L86" s="4"/>
      <c r="M86" s="18"/>
      <c r="N86" s="45"/>
      <c r="O86" s="4"/>
      <c r="P86" s="4"/>
      <c r="Q86" s="4"/>
      <c r="R86" s="4"/>
      <c r="S86" s="4"/>
      <c r="T86" s="4"/>
      <c r="U86" s="4"/>
      <c r="V86" s="4"/>
      <c r="W86" s="4"/>
      <c r="X86" s="4"/>
      <c r="Y86" s="4"/>
      <c r="Z86" s="4"/>
      <c r="AA86" s="4"/>
      <c r="AB86" s="4"/>
      <c r="AC86" s="4"/>
      <c r="AD86" s="4"/>
      <c r="AE86" s="4"/>
      <c r="AF86" s="4"/>
      <c r="AG86" s="4"/>
      <c r="AH86" s="4"/>
      <c r="AI86" s="4"/>
      <c r="AJ86" s="4"/>
      <c r="AK86" s="4"/>
      <c r="AL86" s="4"/>
    </row>
    <row r="87" spans="1:38" ht="28.5" customHeight="1">
      <c r="A87" s="4"/>
      <c r="B87" s="4"/>
      <c r="C87" s="15"/>
      <c r="D87" s="18"/>
      <c r="E87" s="45"/>
      <c r="F87" s="15"/>
      <c r="G87" s="18"/>
      <c r="H87" s="45"/>
      <c r="I87" s="15"/>
      <c r="J87" s="18"/>
      <c r="K87" s="45"/>
      <c r="L87" s="15"/>
      <c r="M87" s="18"/>
      <c r="N87" s="45"/>
      <c r="O87" s="15"/>
      <c r="P87" s="4"/>
      <c r="Q87" s="4"/>
      <c r="R87" s="4"/>
      <c r="S87" s="4"/>
      <c r="T87" s="4"/>
      <c r="U87" s="4"/>
      <c r="V87" s="4"/>
      <c r="W87" s="4"/>
      <c r="X87" s="4"/>
      <c r="Y87" s="4"/>
      <c r="Z87" s="4"/>
      <c r="AA87" s="4"/>
      <c r="AB87" s="4"/>
      <c r="AC87" s="4"/>
      <c r="AD87" s="4"/>
      <c r="AE87" s="4"/>
      <c r="AF87" s="4"/>
      <c r="AG87" s="4"/>
      <c r="AH87" s="4"/>
      <c r="AI87" s="4"/>
      <c r="AJ87" s="4"/>
      <c r="AK87" s="4"/>
      <c r="AL87" s="4"/>
    </row>
    <row r="88" spans="1:38" ht="28.5" customHeight="1">
      <c r="A88" s="4"/>
      <c r="B88" s="4"/>
      <c r="C88" s="29"/>
      <c r="D88" s="18"/>
      <c r="E88" s="45"/>
      <c r="F88" s="29"/>
      <c r="G88" s="18"/>
      <c r="H88" s="45"/>
      <c r="I88" s="29"/>
      <c r="J88" s="18"/>
      <c r="K88" s="45"/>
      <c r="L88" s="29"/>
      <c r="M88" s="18"/>
      <c r="N88" s="45"/>
      <c r="O88" s="29"/>
      <c r="P88" s="4"/>
      <c r="Q88" s="4"/>
      <c r="R88" s="4"/>
      <c r="S88" s="4"/>
      <c r="T88" s="4"/>
      <c r="U88" s="4"/>
      <c r="V88" s="4"/>
      <c r="W88" s="4"/>
      <c r="X88" s="4"/>
      <c r="Y88" s="4"/>
      <c r="Z88" s="4"/>
      <c r="AA88" s="4"/>
      <c r="AB88" s="4"/>
      <c r="AC88" s="4"/>
      <c r="AD88" s="4"/>
      <c r="AE88" s="4"/>
      <c r="AF88" s="4"/>
      <c r="AG88" s="4"/>
      <c r="AH88" s="4"/>
      <c r="AI88" s="4"/>
      <c r="AJ88" s="4"/>
      <c r="AK88" s="4"/>
      <c r="AL88" s="4"/>
    </row>
    <row r="89" spans="1:38" ht="28.5" customHeight="1">
      <c r="A89" s="4"/>
      <c r="B89" s="4"/>
      <c r="C89" s="4"/>
      <c r="D89" s="18"/>
      <c r="E89" s="45"/>
      <c r="F89" s="4"/>
      <c r="G89" s="18"/>
      <c r="H89" s="45"/>
      <c r="I89" s="4"/>
      <c r="J89" s="18"/>
      <c r="K89" s="45"/>
      <c r="L89" s="4"/>
      <c r="M89" s="18"/>
      <c r="N89" s="45"/>
      <c r="O89" s="4"/>
      <c r="P89" s="4"/>
      <c r="Q89" s="4"/>
      <c r="R89" s="4"/>
      <c r="S89" s="4"/>
      <c r="T89" s="4"/>
      <c r="U89" s="4"/>
      <c r="V89" s="4"/>
      <c r="W89" s="4"/>
      <c r="X89" s="4"/>
      <c r="Y89" s="4"/>
      <c r="Z89" s="4"/>
      <c r="AA89" s="4"/>
      <c r="AB89" s="4"/>
      <c r="AC89" s="4"/>
      <c r="AD89" s="4"/>
      <c r="AE89" s="4"/>
      <c r="AF89" s="4"/>
      <c r="AG89" s="4"/>
      <c r="AH89" s="4"/>
      <c r="AI89" s="4"/>
      <c r="AJ89" s="4"/>
      <c r="AK89" s="4"/>
      <c r="AL89" s="4"/>
    </row>
    <row r="90" spans="1:38" ht="28.5" customHeight="1">
      <c r="A90" s="4"/>
      <c r="B90" s="4"/>
      <c r="C90" s="4"/>
      <c r="D90" s="18"/>
      <c r="E90" s="45"/>
      <c r="F90" s="4"/>
      <c r="G90" s="18"/>
      <c r="H90" s="45"/>
      <c r="I90" s="4"/>
      <c r="J90" s="18"/>
      <c r="K90" s="45"/>
      <c r="L90" s="4"/>
      <c r="M90" s="18"/>
      <c r="N90" s="45"/>
      <c r="O90" s="4"/>
      <c r="P90" s="4"/>
      <c r="Q90" s="4"/>
      <c r="R90" s="4"/>
      <c r="S90" s="4"/>
      <c r="T90" s="4"/>
      <c r="U90" s="4"/>
      <c r="V90" s="4"/>
      <c r="W90" s="4"/>
      <c r="X90" s="4"/>
      <c r="Y90" s="4"/>
      <c r="Z90" s="4"/>
      <c r="AA90" s="4"/>
      <c r="AB90" s="4"/>
      <c r="AC90" s="4"/>
      <c r="AD90" s="4"/>
      <c r="AE90" s="4"/>
      <c r="AF90" s="4"/>
      <c r="AG90" s="4"/>
      <c r="AH90" s="4"/>
      <c r="AI90" s="4"/>
      <c r="AJ90" s="4"/>
      <c r="AK90" s="4"/>
      <c r="AL90" s="4"/>
    </row>
    <row r="91" spans="1:38" ht="28.5" customHeight="1">
      <c r="A91" s="4"/>
      <c r="B91" s="4"/>
      <c r="C91" s="4"/>
      <c r="D91" s="18"/>
      <c r="E91" s="45"/>
      <c r="F91" s="4"/>
      <c r="G91" s="18"/>
      <c r="H91" s="45"/>
      <c r="I91" s="4"/>
      <c r="J91" s="18"/>
      <c r="K91" s="45"/>
      <c r="L91" s="4"/>
      <c r="M91" s="18"/>
      <c r="N91" s="45"/>
      <c r="O91" s="4"/>
      <c r="P91" s="4"/>
      <c r="Q91" s="4"/>
      <c r="R91" s="4"/>
      <c r="S91" s="4"/>
      <c r="T91" s="4"/>
      <c r="U91" s="4"/>
      <c r="V91" s="4"/>
      <c r="W91" s="4"/>
      <c r="X91" s="4"/>
      <c r="Y91" s="4"/>
      <c r="Z91" s="4"/>
      <c r="AA91" s="4"/>
      <c r="AB91" s="4"/>
      <c r="AC91" s="4"/>
      <c r="AD91" s="4"/>
      <c r="AE91" s="4"/>
      <c r="AF91" s="4"/>
      <c r="AG91" s="4"/>
      <c r="AH91" s="4"/>
      <c r="AI91" s="4"/>
      <c r="AJ91" s="4"/>
      <c r="AK91" s="4"/>
      <c r="AL91" s="4"/>
    </row>
    <row r="92" spans="1:38">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row>
    <row r="93" spans="1:38">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row>
    <row r="94" spans="1:38">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row>
    <row r="95" spans="1:38">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row>
    <row r="96" spans="1:38">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row>
  </sheetData>
  <sheetProtection algorithmName="SHA-512" hashValue="LiTwo1WArNxS97dqF+maOxFrQE83AEkdKa/nuDjEhBLeoU6lraWbq1y4w0BWsHaq2nat6qd3M199DIuXT7ZBXA==" saltValue="5kdJc7u2WBA1ZNwru3AMkw==" spinCount="100000" sheet="1" formatCells="0" formatColumns="0" formatRows="0" insertColumns="0" insertRows="0" insertHyperlinks="0" deleteColumns="0" deleteRows="0" sort="0" autoFilter="0" pivotTables="0"/>
  <mergeCells count="1">
    <mergeCell ref="B2:E2"/>
  </mergeCells>
  <hyperlinks>
    <hyperlink ref="B23" r:id="rId1" display="https://www.wwf.ch/sites/default/files/doc-2022-11/2021_10_WWF_Fit-fu%CC%88r-Paris-Leitfaden.pdf" xr:uid="{F0532C63-9DE1-4E2E-A478-F29ABCAB286E}"/>
    <hyperlink ref="E23" r:id="rId2" display="https://www.wwf.ch/sites/default/files/doc-2022-11/2021_10_WWF_Fit-fu%CC%88r-Paris-Leitfaden.pdf" xr:uid="{5A7B12E8-B7AB-401C-B052-CDFF603C83E0}"/>
    <hyperlink ref="K23" r:id="rId3" display="https://www.wwf.ch/sites/default/files/doc-2022-11/2021_10_WWF_Fit-fu%CC%88r-Paris-Leitfaden.pdf" xr:uid="{85BA69C9-E5EF-4DD5-9D8E-AE31B9DB3D54}"/>
    <hyperlink ref="B3" r:id="rId4" display="https://forms.office.com/e/w5tFBWsFeF" xr:uid="{6CBE9FE5-3A1D-4D10-AEE1-6E28BB6D0605}"/>
    <hyperlink ref="H23" r:id="rId5" tooltip="Original URL: http://wwf.ch/FFP_Klimafinanzierung. Click or tap if you trust this link." display="https://eur03.safelinks.protection.outlook.com/?url=http%3A%2F%2Fwwf.ch%2FFFP_Klimafinanzierung&amp;data=05%7C02%7CLene.Petersen%40wwf.ch%7C5cb716d36bda43106ad608de859e1b7a%7Ca5404017c3d345778b224b3762eb42df%7C0%7C0%7C639095111263753459%7CUnknown%7CTWFpbGZsb3d8eyJFbXB0eU1hcGkiOnRydWUsIlYiOiIwLjAuMDAwMCIsIlAiOiJXaW4zMiIsIkFOIjoiTWFpbCIsIldUIjoyfQ%3D%3D%7C0%7C%7C%7C&amp;sdata=Ni2YQp4MqhtUhYfhiLbyjbB%2FARKKiz%2FNomY4baHQY2k%3D&amp;reserved=0" xr:uid="{79361501-5978-4863-A189-53524D55190B}"/>
  </hyperlinks>
  <pageMargins left="0.25" right="0.25" top="0.75" bottom="0.75" header="0.3" footer="0.3"/>
  <pageSetup paperSize="9" orientation="portrait" horizontalDpi="300" verticalDpi="0" r:id="rId6"/>
  <headerFooter>
    <oddFooter>&amp;CWWF | Self-Assessment Tool für Unternehmen | v1.0 2025</oddFooter>
  </headerFooter>
  <drawing r:id="rId7"/>
  <extLst>
    <ext xmlns:x14="http://schemas.microsoft.com/office/spreadsheetml/2009/9/main" uri="{78C0D931-6437-407d-A8EE-F0AAD7539E65}">
      <x14:conditionalFormattings>
        <x14:conditionalFormatting xmlns:xm="http://schemas.microsoft.com/office/excel/2006/main">
          <x14:cfRule type="containsText" priority="123" operator="containsText" id="{EB7BF1D5-DD80-47A2-AA4B-7E3772DF08FB}">
            <xm:f>NOT(ISERROR(SEARCH('Antworten und Logik'!#REF!,C15)))</xm:f>
            <xm:f>'Antworten und Logik'!#REF!</xm:f>
            <x14:dxf>
              <fill>
                <patternFill>
                  <bgColor rgb="FFFFFF00"/>
                </patternFill>
              </fill>
            </x14:dxf>
          </x14:cfRule>
          <x14:cfRule type="containsText" priority="122" operator="containsText" id="{199AF6B9-8A58-451E-ACAF-2D4C0A1A724F}">
            <xm:f>NOT(ISERROR(SEARCH('Antworten und Logik'!#REF!,C15)))</xm:f>
            <xm:f>'Antworten und Logik'!#REF!</xm:f>
            <x14:dxf>
              <fill>
                <patternFill>
                  <bgColor rgb="FF92D050"/>
                </patternFill>
              </fill>
            </x14:dxf>
          </x14:cfRule>
          <x14:cfRule type="containsText" priority="125" operator="containsText" id="{48D3F845-1D02-4DEF-8F37-95775364BF67}">
            <xm:f>NOT(ISERROR(SEARCH('Antworten und Logik'!#REF!,C15)))</xm:f>
            <xm:f>'Antworten und Logik'!#REF!</xm:f>
            <x14:dxf>
              <fill>
                <patternFill>
                  <bgColor rgb="FFFFC000"/>
                </patternFill>
              </fill>
            </x14:dxf>
          </x14:cfRule>
          <x14:cfRule type="containsText" priority="124" operator="containsText" id="{4C58C520-4960-45AD-8423-F89445CEB927}">
            <xm:f>NOT(ISERROR(SEARCH('Antworten und Logik'!#REF!,C15)))</xm:f>
            <xm:f>'Antworten und Logik'!#REF!</xm:f>
            <x14:dxf>
              <fill>
                <patternFill>
                  <bgColor rgb="FFFF0000"/>
                </patternFill>
              </fill>
            </x14:dxf>
          </x14:cfRule>
          <xm:sqref>C15</xm:sqref>
        </x14:conditionalFormatting>
        <x14:conditionalFormatting xmlns:xm="http://schemas.microsoft.com/office/excel/2006/main">
          <x14:cfRule type="containsText" priority="135" operator="containsText" id="{7AE21F2E-64AB-41E7-AA46-410B894F26D5}">
            <xm:f>NOT(ISERROR(SEARCH('Antworten und Logik'!#REF!,C17)))</xm:f>
            <xm:f>'Antworten und Logik'!#REF!</xm:f>
            <x14:dxf>
              <fill>
                <patternFill>
                  <bgColor rgb="FFFFFF00"/>
                </patternFill>
              </fill>
            </x14:dxf>
          </x14:cfRule>
          <x14:cfRule type="containsText" priority="134" operator="containsText" id="{5D98F0FD-2239-4974-99BB-41661B560E1E}">
            <xm:f>NOT(ISERROR(SEARCH('Antworten und Logik'!$B$31,C17)))</xm:f>
            <xm:f>'Antworten und Logik'!$B$31</xm:f>
            <x14:dxf>
              <fill>
                <patternFill>
                  <bgColor theme="0" tint="-0.24994659260841701"/>
                </patternFill>
              </fill>
            </x14:dxf>
          </x14:cfRule>
          <xm:sqref>C17</xm:sqref>
        </x14:conditionalFormatting>
        <x14:conditionalFormatting xmlns:xm="http://schemas.microsoft.com/office/excel/2006/main">
          <x14:cfRule type="containsText" priority="110" operator="containsText" id="{E1544611-8A50-488D-AED5-8BEE75DF7C13}">
            <xm:f>NOT(ISERROR(SEARCH('Antworten und Logik'!#REF!,C35)))</xm:f>
            <xm:f>'Antworten und Logik'!#REF!</xm:f>
            <x14:dxf>
              <fill>
                <patternFill>
                  <bgColor rgb="FFFFFF00"/>
                </patternFill>
              </fill>
            </x14:dxf>
          </x14:cfRule>
          <x14:cfRule type="containsText" priority="111" operator="containsText" id="{E5BBA859-F7EE-4D2C-A5D1-4F8B493FADD9}">
            <xm:f>NOT(ISERROR(SEARCH('Antworten und Logik'!#REF!,C35)))</xm:f>
            <xm:f>'Antworten und Logik'!#REF!</xm:f>
            <x14:dxf>
              <fill>
                <patternFill>
                  <bgColor rgb="FFFF0000"/>
                </patternFill>
              </fill>
            </x14:dxf>
          </x14:cfRule>
          <x14:cfRule type="containsText" priority="112" operator="containsText" id="{8B74F5EB-3098-4583-A90D-66A53B2A8802}">
            <xm:f>NOT(ISERROR(SEARCH('Antworten und Logik'!#REF!,C35)))</xm:f>
            <xm:f>'Antworten und Logik'!#REF!</xm:f>
            <x14:dxf>
              <fill>
                <patternFill>
                  <bgColor rgb="FFFFC000"/>
                </patternFill>
              </fill>
            </x14:dxf>
          </x14:cfRule>
          <x14:cfRule type="containsText" priority="109" operator="containsText" id="{CB8F8BBD-4AAE-46FD-A74D-75BA73ED188C}">
            <xm:f>NOT(ISERROR(SEARCH('Antworten und Logik'!#REF!,C35)))</xm:f>
            <xm:f>'Antworten und Logik'!#REF!</xm:f>
            <x14:dxf>
              <fill>
                <patternFill>
                  <bgColor rgb="FF92D050"/>
                </patternFill>
              </fill>
            </x14:dxf>
          </x14:cfRule>
          <xm:sqref>C35</xm:sqref>
        </x14:conditionalFormatting>
        <x14:conditionalFormatting xmlns:xm="http://schemas.microsoft.com/office/excel/2006/main">
          <x14:cfRule type="containsText" priority="113" operator="containsText" id="{12A977DD-E2FD-457B-8C90-9A8CB50534B4}">
            <xm:f>NOT(ISERROR(SEARCH('Antworten und Logik'!$B$31,C37)))</xm:f>
            <xm:f>'Antworten und Logik'!$B$31</xm:f>
            <x14:dxf>
              <fill>
                <patternFill>
                  <bgColor theme="0" tint="-0.24994659260841701"/>
                </patternFill>
              </fill>
            </x14:dxf>
          </x14:cfRule>
          <x14:cfRule type="containsText" priority="114" operator="containsText" id="{38E5830F-7B17-471C-BD03-46BC8FF6FB7B}">
            <xm:f>NOT(ISERROR(SEARCH('Antworten und Logik'!#REF!,C37)))</xm:f>
            <xm:f>'Antworten und Logik'!#REF!</xm:f>
            <x14:dxf>
              <fill>
                <patternFill>
                  <bgColor rgb="FFFFFF00"/>
                </patternFill>
              </fill>
            </x14:dxf>
          </x14:cfRule>
          <xm:sqref>C37</xm:sqref>
        </x14:conditionalFormatting>
        <x14:conditionalFormatting xmlns:xm="http://schemas.microsoft.com/office/excel/2006/main">
          <x14:cfRule type="containsText" priority="105" operator="containsText" id="{D84CD503-F77D-429C-A13B-554805A8702B}">
            <xm:f>NOT(ISERROR(SEARCH('Antworten und Logik'!#REF!,C60)))</xm:f>
            <xm:f>'Antworten und Logik'!#REF!</xm:f>
            <x14:dxf>
              <fill>
                <patternFill>
                  <bgColor rgb="FFFF0000"/>
                </patternFill>
              </fill>
            </x14:dxf>
          </x14:cfRule>
          <x14:cfRule type="containsText" priority="106" operator="containsText" id="{AAE0C3F5-0C12-4155-B0B9-1FDA65C3FAE7}">
            <xm:f>NOT(ISERROR(SEARCH('Antworten und Logik'!#REF!,C60)))</xm:f>
            <xm:f>'Antworten und Logik'!#REF!</xm:f>
            <x14:dxf>
              <fill>
                <patternFill>
                  <bgColor rgb="FFFFC000"/>
                </patternFill>
              </fill>
            </x14:dxf>
          </x14:cfRule>
          <x14:cfRule type="containsText" priority="104" operator="containsText" id="{62A32A74-A5D6-4EFE-9D55-85BC9F839DF8}">
            <xm:f>NOT(ISERROR(SEARCH('Antworten und Logik'!#REF!,C60)))</xm:f>
            <xm:f>'Antworten und Logik'!#REF!</xm:f>
            <x14:dxf>
              <fill>
                <patternFill>
                  <bgColor rgb="FFFFFF00"/>
                </patternFill>
              </fill>
            </x14:dxf>
          </x14:cfRule>
          <x14:cfRule type="containsText" priority="103" operator="containsText" id="{8ED033E2-6E64-42C0-8B1B-71603A609F52}">
            <xm:f>NOT(ISERROR(SEARCH('Antworten und Logik'!#REF!,C60)))</xm:f>
            <xm:f>'Antworten und Logik'!#REF!</xm:f>
            <x14:dxf>
              <fill>
                <patternFill>
                  <bgColor rgb="FF92D050"/>
                </patternFill>
              </fill>
            </x14:dxf>
          </x14:cfRule>
          <xm:sqref>C60</xm:sqref>
        </x14:conditionalFormatting>
        <x14:conditionalFormatting xmlns:xm="http://schemas.microsoft.com/office/excel/2006/main">
          <x14:cfRule type="containsText" priority="108" operator="containsText" id="{F25EFAFC-DA10-407B-A43F-80241460D8AD}">
            <xm:f>NOT(ISERROR(SEARCH('Antworten und Logik'!#REF!,C62)))</xm:f>
            <xm:f>'Antworten und Logik'!#REF!</xm:f>
            <x14:dxf>
              <fill>
                <patternFill>
                  <bgColor rgb="FFFFFF00"/>
                </patternFill>
              </fill>
            </x14:dxf>
          </x14:cfRule>
          <x14:cfRule type="containsText" priority="107" operator="containsText" id="{07732EBD-4658-4DAA-AAEF-92DC89328F3B}">
            <xm:f>NOT(ISERROR(SEARCH('Antworten und Logik'!$B$31,C62)))</xm:f>
            <xm:f>'Antworten und Logik'!$B$31</xm:f>
            <x14:dxf>
              <fill>
                <patternFill>
                  <bgColor theme="0" tint="-0.24994659260841701"/>
                </patternFill>
              </fill>
            </x14:dxf>
          </x14:cfRule>
          <xm:sqref>C62</xm:sqref>
        </x14:conditionalFormatting>
        <x14:conditionalFormatting xmlns:xm="http://schemas.microsoft.com/office/excel/2006/main">
          <x14:cfRule type="containsText" priority="97" operator="containsText" id="{7E25491B-3646-4888-B607-F2BD762B150F}">
            <xm:f>NOT(ISERROR(SEARCH('Antworten und Logik'!#REF!,C77)))</xm:f>
            <xm:f>'Antworten und Logik'!#REF!</xm:f>
            <x14:dxf>
              <fill>
                <patternFill>
                  <bgColor rgb="FF92D050"/>
                </patternFill>
              </fill>
            </x14:dxf>
          </x14:cfRule>
          <x14:cfRule type="containsText" priority="99" operator="containsText" id="{74681954-70E5-4D3F-AF66-6C98FD07B7F8}">
            <xm:f>NOT(ISERROR(SEARCH('Antworten und Logik'!#REF!,C77)))</xm:f>
            <xm:f>'Antworten und Logik'!#REF!</xm:f>
            <x14:dxf>
              <fill>
                <patternFill>
                  <bgColor rgb="FFFF0000"/>
                </patternFill>
              </fill>
            </x14:dxf>
          </x14:cfRule>
          <x14:cfRule type="containsText" priority="100" operator="containsText" id="{D1FA4598-FC16-474A-9780-8EBDE5ACDF0C}">
            <xm:f>NOT(ISERROR(SEARCH('Antworten und Logik'!#REF!,C77)))</xm:f>
            <xm:f>'Antworten und Logik'!#REF!</xm:f>
            <x14:dxf>
              <fill>
                <patternFill>
                  <bgColor rgb="FFFFC000"/>
                </patternFill>
              </fill>
            </x14:dxf>
          </x14:cfRule>
          <x14:cfRule type="containsText" priority="98" operator="containsText" id="{1CCECB64-638F-4367-8824-93067F9CBABE}">
            <xm:f>NOT(ISERROR(SEARCH('Antworten und Logik'!#REF!,C77)))</xm:f>
            <xm:f>'Antworten und Logik'!#REF!</xm:f>
            <x14:dxf>
              <fill>
                <patternFill>
                  <bgColor rgb="FFFFFF00"/>
                </patternFill>
              </fill>
            </x14:dxf>
          </x14:cfRule>
          <xm:sqref>C77</xm:sqref>
        </x14:conditionalFormatting>
        <x14:conditionalFormatting xmlns:xm="http://schemas.microsoft.com/office/excel/2006/main">
          <x14:cfRule type="containsText" priority="102" operator="containsText" id="{17822D5B-03F3-41C6-BABF-1F32B2B42084}">
            <xm:f>NOT(ISERROR(SEARCH('Antworten und Logik'!#REF!,C79)))</xm:f>
            <xm:f>'Antworten und Logik'!#REF!</xm:f>
            <x14:dxf>
              <fill>
                <patternFill>
                  <bgColor rgb="FFFFFF00"/>
                </patternFill>
              </fill>
            </x14:dxf>
          </x14:cfRule>
          <x14:cfRule type="containsText" priority="101" operator="containsText" id="{490A66CC-E443-403F-B4E6-C2BAEB771DC8}">
            <xm:f>NOT(ISERROR(SEARCH('Antworten und Logik'!$B$31,C79)))</xm:f>
            <xm:f>'Antworten und Logik'!$B$31</xm:f>
            <x14:dxf>
              <fill>
                <patternFill>
                  <bgColor theme="0" tint="-0.24994659260841701"/>
                </patternFill>
              </fill>
            </x14:dxf>
          </x14:cfRule>
          <xm:sqref>C79</xm:sqref>
        </x14:conditionalFormatting>
        <x14:conditionalFormatting xmlns:xm="http://schemas.microsoft.com/office/excel/2006/main">
          <x14:cfRule type="containsText" priority="93" operator="containsText" id="{7D1DC6A3-EF82-459F-A945-E40527749ACC}">
            <xm:f>NOT(ISERROR(SEARCH('Antworten und Logik'!#REF!,F15)))</xm:f>
            <xm:f>'Antworten und Logik'!#REF!</xm:f>
            <x14:dxf>
              <fill>
                <patternFill>
                  <bgColor rgb="FFFF0000"/>
                </patternFill>
              </fill>
            </x14:dxf>
          </x14:cfRule>
          <x14:cfRule type="containsText" priority="94" operator="containsText" id="{4AFD379C-0789-41F8-A41C-EC92DC36F55E}">
            <xm:f>NOT(ISERROR(SEARCH('Antworten und Logik'!#REF!,F15)))</xm:f>
            <xm:f>'Antworten und Logik'!#REF!</xm:f>
            <x14:dxf>
              <fill>
                <patternFill>
                  <bgColor rgb="FFFFC000"/>
                </patternFill>
              </fill>
            </x14:dxf>
          </x14:cfRule>
          <x14:cfRule type="containsText" priority="92" operator="containsText" id="{8CF3722D-896D-4948-9442-82A6E856F3ED}">
            <xm:f>NOT(ISERROR(SEARCH('Antworten und Logik'!#REF!,F15)))</xm:f>
            <xm:f>'Antworten und Logik'!#REF!</xm:f>
            <x14:dxf>
              <fill>
                <patternFill>
                  <bgColor rgb="FFFFFF00"/>
                </patternFill>
              </fill>
            </x14:dxf>
          </x14:cfRule>
          <x14:cfRule type="containsText" priority="91" operator="containsText" id="{AD9AD4B4-A504-4AA9-A804-EF04F8D5527A}">
            <xm:f>NOT(ISERROR(SEARCH('Antworten und Logik'!#REF!,F15)))</xm:f>
            <xm:f>'Antworten und Logik'!#REF!</xm:f>
            <x14:dxf>
              <fill>
                <patternFill>
                  <bgColor rgb="FF92D050"/>
                </patternFill>
              </fill>
            </x14:dxf>
          </x14:cfRule>
          <xm:sqref>F15</xm:sqref>
        </x14:conditionalFormatting>
        <x14:conditionalFormatting xmlns:xm="http://schemas.microsoft.com/office/excel/2006/main">
          <x14:cfRule type="containsText" priority="95" operator="containsText" id="{DFB47DAE-19B6-465E-9F72-F6E695FA443F}">
            <xm:f>NOT(ISERROR(SEARCH('Antworten und Logik'!$B$31,F17)))</xm:f>
            <xm:f>'Antworten und Logik'!$B$31</xm:f>
            <x14:dxf>
              <fill>
                <patternFill>
                  <bgColor theme="0" tint="-0.24994659260841701"/>
                </patternFill>
              </fill>
            </x14:dxf>
          </x14:cfRule>
          <x14:cfRule type="containsText" priority="96" operator="containsText" id="{5B8DECAD-25A0-4110-B862-4516C72E4A31}">
            <xm:f>NOT(ISERROR(SEARCH('Antworten und Logik'!#REF!,F17)))</xm:f>
            <xm:f>'Antworten und Logik'!#REF!</xm:f>
            <x14:dxf>
              <fill>
                <patternFill>
                  <bgColor rgb="FFFFFF00"/>
                </patternFill>
              </fill>
            </x14:dxf>
          </x14:cfRule>
          <xm:sqref>F17</xm:sqref>
        </x14:conditionalFormatting>
        <x14:conditionalFormatting xmlns:xm="http://schemas.microsoft.com/office/excel/2006/main">
          <x14:cfRule type="containsText" priority="88" operator="containsText" id="{0DA3820F-467F-46E4-A613-12CABD54E738}">
            <xm:f>NOT(ISERROR(SEARCH('Antworten und Logik'!#REF!,F35)))</xm:f>
            <xm:f>'Antworten und Logik'!#REF!</xm:f>
            <x14:dxf>
              <fill>
                <patternFill>
                  <bgColor rgb="FFFFC000"/>
                </patternFill>
              </fill>
            </x14:dxf>
          </x14:cfRule>
          <x14:cfRule type="containsText" priority="87" operator="containsText" id="{F2AFF63C-9FB1-4855-8423-B6CE63E0396A}">
            <xm:f>NOT(ISERROR(SEARCH('Antworten und Logik'!#REF!,F35)))</xm:f>
            <xm:f>'Antworten und Logik'!#REF!</xm:f>
            <x14:dxf>
              <fill>
                <patternFill>
                  <bgColor rgb="FFFF0000"/>
                </patternFill>
              </fill>
            </x14:dxf>
          </x14:cfRule>
          <x14:cfRule type="containsText" priority="86" operator="containsText" id="{D9B60691-5074-411C-A415-47B8363C0B7F}">
            <xm:f>NOT(ISERROR(SEARCH('Antworten und Logik'!#REF!,F35)))</xm:f>
            <xm:f>'Antworten und Logik'!#REF!</xm:f>
            <x14:dxf>
              <fill>
                <patternFill>
                  <bgColor rgb="FFFFFF00"/>
                </patternFill>
              </fill>
            </x14:dxf>
          </x14:cfRule>
          <x14:cfRule type="containsText" priority="85" operator="containsText" id="{FD9397A7-3E55-48ED-99B7-E5AFE021168F}">
            <xm:f>NOT(ISERROR(SEARCH('Antworten und Logik'!#REF!,F35)))</xm:f>
            <xm:f>'Antworten und Logik'!#REF!</xm:f>
            <x14:dxf>
              <fill>
                <patternFill>
                  <bgColor rgb="FF92D050"/>
                </patternFill>
              </fill>
            </x14:dxf>
          </x14:cfRule>
          <xm:sqref>F35</xm:sqref>
        </x14:conditionalFormatting>
        <x14:conditionalFormatting xmlns:xm="http://schemas.microsoft.com/office/excel/2006/main">
          <x14:cfRule type="containsText" priority="90" operator="containsText" id="{05D6B0EC-6456-4196-97B3-BAF2DDBE5A93}">
            <xm:f>NOT(ISERROR(SEARCH('Antworten und Logik'!#REF!,F37)))</xm:f>
            <xm:f>'Antworten und Logik'!#REF!</xm:f>
            <x14:dxf>
              <fill>
                <patternFill>
                  <bgColor rgb="FFFFFF00"/>
                </patternFill>
              </fill>
            </x14:dxf>
          </x14:cfRule>
          <x14:cfRule type="containsText" priority="89" operator="containsText" id="{91482CD9-CBD3-4F87-A0DF-D7E0D886269A}">
            <xm:f>NOT(ISERROR(SEARCH('Antworten und Logik'!$B$31,F37)))</xm:f>
            <xm:f>'Antworten und Logik'!$B$31</xm:f>
            <x14:dxf>
              <fill>
                <patternFill>
                  <bgColor theme="0" tint="-0.24994659260841701"/>
                </patternFill>
              </fill>
            </x14:dxf>
          </x14:cfRule>
          <xm:sqref>F37</xm:sqref>
        </x14:conditionalFormatting>
        <x14:conditionalFormatting xmlns:xm="http://schemas.microsoft.com/office/excel/2006/main">
          <x14:cfRule type="containsText" priority="82" operator="containsText" id="{1D14CD89-1FA7-4A7D-A668-685CB43E6D41}">
            <xm:f>NOT(ISERROR(SEARCH('Antworten und Logik'!#REF!,F60)))</xm:f>
            <xm:f>'Antworten und Logik'!#REF!</xm:f>
            <x14:dxf>
              <fill>
                <patternFill>
                  <bgColor rgb="FFFFC000"/>
                </patternFill>
              </fill>
            </x14:dxf>
          </x14:cfRule>
          <x14:cfRule type="containsText" priority="81" operator="containsText" id="{87C5AE37-B75C-4B38-9954-0BFB320A6C46}">
            <xm:f>NOT(ISERROR(SEARCH('Antworten und Logik'!#REF!,F60)))</xm:f>
            <xm:f>'Antworten und Logik'!#REF!</xm:f>
            <x14:dxf>
              <fill>
                <patternFill>
                  <bgColor rgb="FFFF0000"/>
                </patternFill>
              </fill>
            </x14:dxf>
          </x14:cfRule>
          <x14:cfRule type="containsText" priority="80" operator="containsText" id="{D387380E-B514-4DA7-B5C5-24D12A611E3B}">
            <xm:f>NOT(ISERROR(SEARCH('Antworten und Logik'!#REF!,F60)))</xm:f>
            <xm:f>'Antworten und Logik'!#REF!</xm:f>
            <x14:dxf>
              <fill>
                <patternFill>
                  <bgColor rgb="FFFFFF00"/>
                </patternFill>
              </fill>
            </x14:dxf>
          </x14:cfRule>
          <x14:cfRule type="containsText" priority="79" operator="containsText" id="{4A0BEC28-9ACB-49B9-BCC9-3C59C4FFDE40}">
            <xm:f>NOT(ISERROR(SEARCH('Antworten und Logik'!#REF!,F60)))</xm:f>
            <xm:f>'Antworten und Logik'!#REF!</xm:f>
            <x14:dxf>
              <fill>
                <patternFill>
                  <bgColor rgb="FF92D050"/>
                </patternFill>
              </fill>
            </x14:dxf>
          </x14:cfRule>
          <xm:sqref>F60</xm:sqref>
        </x14:conditionalFormatting>
        <x14:conditionalFormatting xmlns:xm="http://schemas.microsoft.com/office/excel/2006/main">
          <x14:cfRule type="containsText" priority="84" operator="containsText" id="{A90512E9-D405-4C14-B381-AA52464982BB}">
            <xm:f>NOT(ISERROR(SEARCH('Antworten und Logik'!#REF!,F62)))</xm:f>
            <xm:f>'Antworten und Logik'!#REF!</xm:f>
            <x14:dxf>
              <fill>
                <patternFill>
                  <bgColor rgb="FFFFFF00"/>
                </patternFill>
              </fill>
            </x14:dxf>
          </x14:cfRule>
          <x14:cfRule type="containsText" priority="83" operator="containsText" id="{005ED92C-0D44-4854-B1A6-DE5059B5382F}">
            <xm:f>NOT(ISERROR(SEARCH('Antworten und Logik'!$B$31,F62)))</xm:f>
            <xm:f>'Antworten und Logik'!$B$31</xm:f>
            <x14:dxf>
              <fill>
                <patternFill>
                  <bgColor theme="0" tint="-0.24994659260841701"/>
                </patternFill>
              </fill>
            </x14:dxf>
          </x14:cfRule>
          <xm:sqref>F62</xm:sqref>
        </x14:conditionalFormatting>
        <x14:conditionalFormatting xmlns:xm="http://schemas.microsoft.com/office/excel/2006/main">
          <x14:cfRule type="containsText" priority="76" operator="containsText" id="{E9ECE1CD-423E-462B-A669-C349693F2335}">
            <xm:f>NOT(ISERROR(SEARCH('Antworten und Logik'!#REF!,F77)))</xm:f>
            <xm:f>'Antworten und Logik'!#REF!</xm:f>
            <x14:dxf>
              <fill>
                <patternFill>
                  <bgColor rgb="FFFFC000"/>
                </patternFill>
              </fill>
            </x14:dxf>
          </x14:cfRule>
          <x14:cfRule type="containsText" priority="75" operator="containsText" id="{33140833-6AFE-4339-A47B-272C5A8A6DF2}">
            <xm:f>NOT(ISERROR(SEARCH('Antworten und Logik'!#REF!,F77)))</xm:f>
            <xm:f>'Antworten und Logik'!#REF!</xm:f>
            <x14:dxf>
              <fill>
                <patternFill>
                  <bgColor rgb="FFFF0000"/>
                </patternFill>
              </fill>
            </x14:dxf>
          </x14:cfRule>
          <x14:cfRule type="containsText" priority="74" operator="containsText" id="{4E96AC6F-654C-4C78-933E-607B1DF42233}">
            <xm:f>NOT(ISERROR(SEARCH('Antworten und Logik'!#REF!,F77)))</xm:f>
            <xm:f>'Antworten und Logik'!#REF!</xm:f>
            <x14:dxf>
              <fill>
                <patternFill>
                  <bgColor rgb="FFFFFF00"/>
                </patternFill>
              </fill>
            </x14:dxf>
          </x14:cfRule>
          <x14:cfRule type="containsText" priority="73" operator="containsText" id="{D258116D-5FBA-4C43-A593-D9B819F5854D}">
            <xm:f>NOT(ISERROR(SEARCH('Antworten und Logik'!#REF!,F77)))</xm:f>
            <xm:f>'Antworten und Logik'!#REF!</xm:f>
            <x14:dxf>
              <fill>
                <patternFill>
                  <bgColor rgb="FF92D050"/>
                </patternFill>
              </fill>
            </x14:dxf>
          </x14:cfRule>
          <xm:sqref>F77</xm:sqref>
        </x14:conditionalFormatting>
        <x14:conditionalFormatting xmlns:xm="http://schemas.microsoft.com/office/excel/2006/main">
          <x14:cfRule type="containsText" priority="78" operator="containsText" id="{3E11E066-2845-47A8-BA53-65A3B6B491C2}">
            <xm:f>NOT(ISERROR(SEARCH('Antworten und Logik'!#REF!,F79)))</xm:f>
            <xm:f>'Antworten und Logik'!#REF!</xm:f>
            <x14:dxf>
              <fill>
                <patternFill>
                  <bgColor rgb="FFFFFF00"/>
                </patternFill>
              </fill>
            </x14:dxf>
          </x14:cfRule>
          <x14:cfRule type="containsText" priority="77" operator="containsText" id="{4D9302F5-9850-45A4-B3D6-024E0C22065E}">
            <xm:f>NOT(ISERROR(SEARCH('Antworten und Logik'!$B$31,F79)))</xm:f>
            <xm:f>'Antworten und Logik'!$B$31</xm:f>
            <x14:dxf>
              <fill>
                <patternFill>
                  <bgColor theme="0" tint="-0.24994659260841701"/>
                </patternFill>
              </fill>
            </x14:dxf>
          </x14:cfRule>
          <xm:sqref>F79</xm:sqref>
        </x14:conditionalFormatting>
        <x14:conditionalFormatting xmlns:xm="http://schemas.microsoft.com/office/excel/2006/main">
          <x14:cfRule type="containsText" priority="68" operator="containsText" id="{9BE8B41D-0E3C-4694-8F6F-A8126D8A8D11}">
            <xm:f>NOT(ISERROR(SEARCH('Antworten und Logik'!#REF!,I15)))</xm:f>
            <xm:f>'Antworten und Logik'!#REF!</xm:f>
            <x14:dxf>
              <fill>
                <patternFill>
                  <bgColor rgb="FFFFFF00"/>
                </patternFill>
              </fill>
            </x14:dxf>
          </x14:cfRule>
          <x14:cfRule type="containsText" priority="69" operator="containsText" id="{FB3278C7-D60F-49DD-A7BF-EA35D1E27995}">
            <xm:f>NOT(ISERROR(SEARCH('Antworten und Logik'!#REF!,I15)))</xm:f>
            <xm:f>'Antworten und Logik'!#REF!</xm:f>
            <x14:dxf>
              <fill>
                <patternFill>
                  <bgColor rgb="FFFF0000"/>
                </patternFill>
              </fill>
            </x14:dxf>
          </x14:cfRule>
          <x14:cfRule type="containsText" priority="70" operator="containsText" id="{9F927E0C-F130-4915-BBC1-5EF70006015D}">
            <xm:f>NOT(ISERROR(SEARCH('Antworten und Logik'!#REF!,I15)))</xm:f>
            <xm:f>'Antworten und Logik'!#REF!</xm:f>
            <x14:dxf>
              <fill>
                <patternFill>
                  <bgColor rgb="FFFFC000"/>
                </patternFill>
              </fill>
            </x14:dxf>
          </x14:cfRule>
          <x14:cfRule type="containsText" priority="67" operator="containsText" id="{6C1362A3-FA5E-4049-8E18-7807CBC0C432}">
            <xm:f>NOT(ISERROR(SEARCH('Antworten und Logik'!#REF!,I15)))</xm:f>
            <xm:f>'Antworten und Logik'!#REF!</xm:f>
            <x14:dxf>
              <fill>
                <patternFill>
                  <bgColor rgb="FF92D050"/>
                </patternFill>
              </fill>
            </x14:dxf>
          </x14:cfRule>
          <xm:sqref>I15</xm:sqref>
        </x14:conditionalFormatting>
        <x14:conditionalFormatting xmlns:xm="http://schemas.microsoft.com/office/excel/2006/main">
          <x14:cfRule type="containsText" priority="71" operator="containsText" id="{29F0487D-8B2A-43A7-9DDE-45F56E298720}">
            <xm:f>NOT(ISERROR(SEARCH('Antworten und Logik'!$B$31,I17)))</xm:f>
            <xm:f>'Antworten und Logik'!$B$31</xm:f>
            <x14:dxf>
              <fill>
                <patternFill>
                  <bgColor theme="0" tint="-0.24994659260841701"/>
                </patternFill>
              </fill>
            </x14:dxf>
          </x14:cfRule>
          <x14:cfRule type="containsText" priority="72" operator="containsText" id="{018CEF98-6E80-4A2C-9A6B-3C3492F76EF0}">
            <xm:f>NOT(ISERROR(SEARCH('Antworten und Logik'!#REF!,I17)))</xm:f>
            <xm:f>'Antworten und Logik'!#REF!</xm:f>
            <x14:dxf>
              <fill>
                <patternFill>
                  <bgColor rgb="FFFFFF00"/>
                </patternFill>
              </fill>
            </x14:dxf>
          </x14:cfRule>
          <xm:sqref>I17</xm:sqref>
        </x14:conditionalFormatting>
        <x14:conditionalFormatting xmlns:xm="http://schemas.microsoft.com/office/excel/2006/main">
          <x14:cfRule type="containsText" priority="63" operator="containsText" id="{B881919D-B1BB-48B8-85E6-B62CECEDE178}">
            <xm:f>NOT(ISERROR(SEARCH('Antworten und Logik'!#REF!,I35)))</xm:f>
            <xm:f>'Antworten und Logik'!#REF!</xm:f>
            <x14:dxf>
              <fill>
                <patternFill>
                  <bgColor rgb="FFFF0000"/>
                </patternFill>
              </fill>
            </x14:dxf>
          </x14:cfRule>
          <x14:cfRule type="containsText" priority="64" operator="containsText" id="{B8FDACE8-EC4B-432B-AB97-12E88F26E8F8}">
            <xm:f>NOT(ISERROR(SEARCH('Antworten und Logik'!#REF!,I35)))</xm:f>
            <xm:f>'Antworten und Logik'!#REF!</xm:f>
            <x14:dxf>
              <fill>
                <patternFill>
                  <bgColor rgb="FFFFC000"/>
                </patternFill>
              </fill>
            </x14:dxf>
          </x14:cfRule>
          <x14:cfRule type="containsText" priority="61" operator="containsText" id="{7FCA2718-2A21-45DA-9AA2-98CA03103941}">
            <xm:f>NOT(ISERROR(SEARCH('Antworten und Logik'!#REF!,I35)))</xm:f>
            <xm:f>'Antworten und Logik'!#REF!</xm:f>
            <x14:dxf>
              <fill>
                <patternFill>
                  <bgColor rgb="FF92D050"/>
                </patternFill>
              </fill>
            </x14:dxf>
          </x14:cfRule>
          <x14:cfRule type="containsText" priority="62" operator="containsText" id="{5336F377-77C5-4FAE-A27A-E805A304781E}">
            <xm:f>NOT(ISERROR(SEARCH('Antworten und Logik'!#REF!,I35)))</xm:f>
            <xm:f>'Antworten und Logik'!#REF!</xm:f>
            <x14:dxf>
              <fill>
                <patternFill>
                  <bgColor rgb="FFFFFF00"/>
                </patternFill>
              </fill>
            </x14:dxf>
          </x14:cfRule>
          <xm:sqref>I35</xm:sqref>
        </x14:conditionalFormatting>
        <x14:conditionalFormatting xmlns:xm="http://schemas.microsoft.com/office/excel/2006/main">
          <x14:cfRule type="containsText" priority="66" operator="containsText" id="{06D02571-BA23-4D88-AA1B-837C70664B2E}">
            <xm:f>NOT(ISERROR(SEARCH('Antworten und Logik'!#REF!,I37)))</xm:f>
            <xm:f>'Antworten und Logik'!#REF!</xm:f>
            <x14:dxf>
              <fill>
                <patternFill>
                  <bgColor rgb="FFFFFF00"/>
                </patternFill>
              </fill>
            </x14:dxf>
          </x14:cfRule>
          <x14:cfRule type="containsText" priority="65" operator="containsText" id="{245D75A1-D2BB-4CEB-8B57-0D8BDF82C1B0}">
            <xm:f>NOT(ISERROR(SEARCH('Antworten und Logik'!$B$31,I37)))</xm:f>
            <xm:f>'Antworten und Logik'!$B$31</xm:f>
            <x14:dxf>
              <fill>
                <patternFill>
                  <bgColor theme="0" tint="-0.24994659260841701"/>
                </patternFill>
              </fill>
            </x14:dxf>
          </x14:cfRule>
          <xm:sqref>I37</xm:sqref>
        </x14:conditionalFormatting>
        <x14:conditionalFormatting xmlns:xm="http://schemas.microsoft.com/office/excel/2006/main">
          <x14:cfRule type="containsText" priority="58" operator="containsText" id="{73A0D815-CE77-4E96-A260-DE6E5C0307A2}">
            <xm:f>NOT(ISERROR(SEARCH('Antworten und Logik'!#REF!,I60)))</xm:f>
            <xm:f>'Antworten und Logik'!#REF!</xm:f>
            <x14:dxf>
              <fill>
                <patternFill>
                  <bgColor rgb="FFFFC000"/>
                </patternFill>
              </fill>
            </x14:dxf>
          </x14:cfRule>
          <x14:cfRule type="containsText" priority="57" operator="containsText" id="{CB6EE3C5-C848-4707-AAF6-2D8D70961A00}">
            <xm:f>NOT(ISERROR(SEARCH('Antworten und Logik'!#REF!,I60)))</xm:f>
            <xm:f>'Antworten und Logik'!#REF!</xm:f>
            <x14:dxf>
              <fill>
                <patternFill>
                  <bgColor rgb="FFFF0000"/>
                </patternFill>
              </fill>
            </x14:dxf>
          </x14:cfRule>
          <x14:cfRule type="containsText" priority="56" operator="containsText" id="{C01C1B5A-677F-4B70-B700-2C90DC40AC41}">
            <xm:f>NOT(ISERROR(SEARCH('Antworten und Logik'!#REF!,I60)))</xm:f>
            <xm:f>'Antworten und Logik'!#REF!</xm:f>
            <x14:dxf>
              <fill>
                <patternFill>
                  <bgColor rgb="FFFFFF00"/>
                </patternFill>
              </fill>
            </x14:dxf>
          </x14:cfRule>
          <x14:cfRule type="containsText" priority="55" operator="containsText" id="{8282D3D1-FBA6-41EF-87E0-BEA47999301B}">
            <xm:f>NOT(ISERROR(SEARCH('Antworten und Logik'!#REF!,I60)))</xm:f>
            <xm:f>'Antworten und Logik'!#REF!</xm:f>
            <x14:dxf>
              <fill>
                <patternFill>
                  <bgColor rgb="FF92D050"/>
                </patternFill>
              </fill>
            </x14:dxf>
          </x14:cfRule>
          <xm:sqref>I60</xm:sqref>
        </x14:conditionalFormatting>
        <x14:conditionalFormatting xmlns:xm="http://schemas.microsoft.com/office/excel/2006/main">
          <x14:cfRule type="containsText" priority="60" operator="containsText" id="{B5130C61-BDC3-4B6F-9439-5221FBF7826F}">
            <xm:f>NOT(ISERROR(SEARCH('Antworten und Logik'!#REF!,I62)))</xm:f>
            <xm:f>'Antworten und Logik'!#REF!</xm:f>
            <x14:dxf>
              <fill>
                <patternFill>
                  <bgColor rgb="FFFFFF00"/>
                </patternFill>
              </fill>
            </x14:dxf>
          </x14:cfRule>
          <x14:cfRule type="containsText" priority="59" operator="containsText" id="{E7114589-0CEC-466E-9332-E225240985E1}">
            <xm:f>NOT(ISERROR(SEARCH('Antworten und Logik'!$B$31,I62)))</xm:f>
            <xm:f>'Antworten und Logik'!$B$31</xm:f>
            <x14:dxf>
              <fill>
                <patternFill>
                  <bgColor theme="0" tint="-0.24994659260841701"/>
                </patternFill>
              </fill>
            </x14:dxf>
          </x14:cfRule>
          <xm:sqref>I62</xm:sqref>
        </x14:conditionalFormatting>
        <x14:conditionalFormatting xmlns:xm="http://schemas.microsoft.com/office/excel/2006/main">
          <x14:cfRule type="containsText" priority="49" operator="containsText" id="{67C4D710-69D5-4C5A-86DF-D70B84BDFBD0}">
            <xm:f>NOT(ISERROR(SEARCH('Antworten und Logik'!#REF!,I77)))</xm:f>
            <xm:f>'Antworten und Logik'!#REF!</xm:f>
            <x14:dxf>
              <fill>
                <patternFill>
                  <bgColor rgb="FF92D050"/>
                </patternFill>
              </fill>
            </x14:dxf>
          </x14:cfRule>
          <x14:cfRule type="containsText" priority="52" operator="containsText" id="{072E53B5-E3E3-4669-9AF2-3FFE0AC45CEB}">
            <xm:f>NOT(ISERROR(SEARCH('Antworten und Logik'!#REF!,I77)))</xm:f>
            <xm:f>'Antworten und Logik'!#REF!</xm:f>
            <x14:dxf>
              <fill>
                <patternFill>
                  <bgColor rgb="FFFFC000"/>
                </patternFill>
              </fill>
            </x14:dxf>
          </x14:cfRule>
          <x14:cfRule type="containsText" priority="51" operator="containsText" id="{C19BC9A4-BACF-4614-96CC-2793328F940B}">
            <xm:f>NOT(ISERROR(SEARCH('Antworten und Logik'!#REF!,I77)))</xm:f>
            <xm:f>'Antworten und Logik'!#REF!</xm:f>
            <x14:dxf>
              <fill>
                <patternFill>
                  <bgColor rgb="FFFF0000"/>
                </patternFill>
              </fill>
            </x14:dxf>
          </x14:cfRule>
          <x14:cfRule type="containsText" priority="50" operator="containsText" id="{2AAD1B42-ADE9-483E-8701-86BDE5CCAC01}">
            <xm:f>NOT(ISERROR(SEARCH('Antworten und Logik'!#REF!,I77)))</xm:f>
            <xm:f>'Antworten und Logik'!#REF!</xm:f>
            <x14:dxf>
              <fill>
                <patternFill>
                  <bgColor rgb="FFFFFF00"/>
                </patternFill>
              </fill>
            </x14:dxf>
          </x14:cfRule>
          <xm:sqref>I77</xm:sqref>
        </x14:conditionalFormatting>
        <x14:conditionalFormatting xmlns:xm="http://schemas.microsoft.com/office/excel/2006/main">
          <x14:cfRule type="containsText" priority="54" operator="containsText" id="{A03720FA-F034-4FA0-BAC8-48B0442DE7A4}">
            <xm:f>NOT(ISERROR(SEARCH('Antworten und Logik'!#REF!,I79)))</xm:f>
            <xm:f>'Antworten und Logik'!#REF!</xm:f>
            <x14:dxf>
              <fill>
                <patternFill>
                  <bgColor rgb="FFFFFF00"/>
                </patternFill>
              </fill>
            </x14:dxf>
          </x14:cfRule>
          <x14:cfRule type="containsText" priority="53" operator="containsText" id="{FEC47676-3ECC-4D99-814E-47D4D64E04A9}">
            <xm:f>NOT(ISERROR(SEARCH('Antworten und Logik'!$B$31,I79)))</xm:f>
            <xm:f>'Antworten und Logik'!$B$31</xm:f>
            <x14:dxf>
              <fill>
                <patternFill>
                  <bgColor theme="0" tint="-0.24994659260841701"/>
                </patternFill>
              </fill>
            </x14:dxf>
          </x14:cfRule>
          <xm:sqref>I79</xm:sqref>
        </x14:conditionalFormatting>
        <x14:conditionalFormatting xmlns:xm="http://schemas.microsoft.com/office/excel/2006/main">
          <x14:cfRule type="containsText" priority="45" operator="containsText" id="{84C40A65-DAA5-47CD-9931-A7DDEB1AC6BD}">
            <xm:f>NOT(ISERROR(SEARCH('Antworten und Logik'!#REF!,L15)))</xm:f>
            <xm:f>'Antworten und Logik'!#REF!</xm:f>
            <x14:dxf>
              <fill>
                <patternFill>
                  <bgColor rgb="FFFF0000"/>
                </patternFill>
              </fill>
            </x14:dxf>
          </x14:cfRule>
          <x14:cfRule type="containsText" priority="44" operator="containsText" id="{A4CBA067-9E19-44AD-863E-FDC1BBDF1629}">
            <xm:f>NOT(ISERROR(SEARCH('Antworten und Logik'!#REF!,L15)))</xm:f>
            <xm:f>'Antworten und Logik'!#REF!</xm:f>
            <x14:dxf>
              <fill>
                <patternFill>
                  <bgColor rgb="FFFFFF00"/>
                </patternFill>
              </fill>
            </x14:dxf>
          </x14:cfRule>
          <x14:cfRule type="containsText" priority="43" operator="containsText" id="{299C6381-372B-478D-A142-0F48FC02CA6D}">
            <xm:f>NOT(ISERROR(SEARCH('Antworten und Logik'!#REF!,L15)))</xm:f>
            <xm:f>'Antworten und Logik'!#REF!</xm:f>
            <x14:dxf>
              <fill>
                <patternFill>
                  <bgColor rgb="FF92D050"/>
                </patternFill>
              </fill>
            </x14:dxf>
          </x14:cfRule>
          <x14:cfRule type="containsText" priority="46" operator="containsText" id="{99D228C7-5B6C-4EE8-A151-707C88E00733}">
            <xm:f>NOT(ISERROR(SEARCH('Antworten und Logik'!#REF!,L15)))</xm:f>
            <xm:f>'Antworten und Logik'!#REF!</xm:f>
            <x14:dxf>
              <fill>
                <patternFill>
                  <bgColor rgb="FFFFC000"/>
                </patternFill>
              </fill>
            </x14:dxf>
          </x14:cfRule>
          <xm:sqref>L15</xm:sqref>
        </x14:conditionalFormatting>
        <x14:conditionalFormatting xmlns:xm="http://schemas.microsoft.com/office/excel/2006/main">
          <x14:cfRule type="containsText" priority="48" operator="containsText" id="{D2DE732B-F931-4E0B-A4AC-4531C8004F45}">
            <xm:f>NOT(ISERROR(SEARCH('Antworten und Logik'!#REF!,L17)))</xm:f>
            <xm:f>'Antworten und Logik'!#REF!</xm:f>
            <x14:dxf>
              <fill>
                <patternFill>
                  <bgColor rgb="FFFFFF00"/>
                </patternFill>
              </fill>
            </x14:dxf>
          </x14:cfRule>
          <x14:cfRule type="containsText" priority="47" operator="containsText" id="{EFEEC784-6932-42FC-8777-A3CF79B05A96}">
            <xm:f>NOT(ISERROR(SEARCH('Antworten und Logik'!$B$31,L17)))</xm:f>
            <xm:f>'Antworten und Logik'!$B$31</xm:f>
            <x14:dxf>
              <fill>
                <patternFill>
                  <bgColor theme="0" tint="-0.24994659260841701"/>
                </patternFill>
              </fill>
            </x14:dxf>
          </x14:cfRule>
          <xm:sqref>L17</xm:sqref>
        </x14:conditionalFormatting>
        <x14:conditionalFormatting xmlns:xm="http://schemas.microsoft.com/office/excel/2006/main">
          <x14:cfRule type="containsText" priority="40" operator="containsText" id="{4701BA21-469E-4B49-A1FC-473E2A877C9B}">
            <xm:f>NOT(ISERROR(SEARCH('Antworten und Logik'!#REF!,L35)))</xm:f>
            <xm:f>'Antworten und Logik'!#REF!</xm:f>
            <x14:dxf>
              <fill>
                <patternFill>
                  <bgColor rgb="FFFFC000"/>
                </patternFill>
              </fill>
            </x14:dxf>
          </x14:cfRule>
          <x14:cfRule type="containsText" priority="39" operator="containsText" id="{04B5337A-1AFA-4A44-A463-36E0EF3CC98D}">
            <xm:f>NOT(ISERROR(SEARCH('Antworten und Logik'!#REF!,L35)))</xm:f>
            <xm:f>'Antworten und Logik'!#REF!</xm:f>
            <x14:dxf>
              <fill>
                <patternFill>
                  <bgColor rgb="FFFF0000"/>
                </patternFill>
              </fill>
            </x14:dxf>
          </x14:cfRule>
          <x14:cfRule type="containsText" priority="38" operator="containsText" id="{AAEB7330-A11E-4251-B45B-99DF98CCAF29}">
            <xm:f>NOT(ISERROR(SEARCH('Antworten und Logik'!#REF!,L35)))</xm:f>
            <xm:f>'Antworten und Logik'!#REF!</xm:f>
            <x14:dxf>
              <fill>
                <patternFill>
                  <bgColor rgb="FFFFFF00"/>
                </patternFill>
              </fill>
            </x14:dxf>
          </x14:cfRule>
          <x14:cfRule type="containsText" priority="37" operator="containsText" id="{DF7F1902-0B22-4DAD-BD6E-C81EB6E51DB1}">
            <xm:f>NOT(ISERROR(SEARCH('Antworten und Logik'!#REF!,L35)))</xm:f>
            <xm:f>'Antworten und Logik'!#REF!</xm:f>
            <x14:dxf>
              <fill>
                <patternFill>
                  <bgColor rgb="FF92D050"/>
                </patternFill>
              </fill>
            </x14:dxf>
          </x14:cfRule>
          <xm:sqref>L35</xm:sqref>
        </x14:conditionalFormatting>
        <x14:conditionalFormatting xmlns:xm="http://schemas.microsoft.com/office/excel/2006/main">
          <x14:cfRule type="containsText" priority="42" operator="containsText" id="{ADBF382D-32FA-4F62-8A2A-19FA9FF4D68D}">
            <xm:f>NOT(ISERROR(SEARCH('Antworten und Logik'!#REF!,L37)))</xm:f>
            <xm:f>'Antworten und Logik'!#REF!</xm:f>
            <x14:dxf>
              <fill>
                <patternFill>
                  <bgColor rgb="FFFFFF00"/>
                </patternFill>
              </fill>
            </x14:dxf>
          </x14:cfRule>
          <x14:cfRule type="containsText" priority="41" operator="containsText" id="{FA1606D6-2F39-4198-AEF2-F8D4AF61702A}">
            <xm:f>NOT(ISERROR(SEARCH('Antworten und Logik'!$B$31,L37)))</xm:f>
            <xm:f>'Antworten und Logik'!$B$31</xm:f>
            <x14:dxf>
              <fill>
                <patternFill>
                  <bgColor theme="0" tint="-0.24994659260841701"/>
                </patternFill>
              </fill>
            </x14:dxf>
          </x14:cfRule>
          <xm:sqref>L37</xm:sqref>
        </x14:conditionalFormatting>
        <x14:conditionalFormatting xmlns:xm="http://schemas.microsoft.com/office/excel/2006/main">
          <x14:cfRule type="containsText" priority="31" operator="containsText" id="{FC2E0097-6EC1-4B0D-A6AC-980B87DE9A58}">
            <xm:f>NOT(ISERROR(SEARCH('Antworten und Logik'!#REF!,L60)))</xm:f>
            <xm:f>'Antworten und Logik'!#REF!</xm:f>
            <x14:dxf>
              <fill>
                <patternFill>
                  <bgColor rgb="FF92D050"/>
                </patternFill>
              </fill>
            </x14:dxf>
          </x14:cfRule>
          <x14:cfRule type="containsText" priority="34" operator="containsText" id="{4E3205F9-08D2-41C8-A8C1-962D034BDB7F}">
            <xm:f>NOT(ISERROR(SEARCH('Antworten und Logik'!#REF!,L60)))</xm:f>
            <xm:f>'Antworten und Logik'!#REF!</xm:f>
            <x14:dxf>
              <fill>
                <patternFill>
                  <bgColor rgb="FFFFC000"/>
                </patternFill>
              </fill>
            </x14:dxf>
          </x14:cfRule>
          <x14:cfRule type="containsText" priority="33" operator="containsText" id="{A090A66F-B876-45EE-B891-2BE3DF5CE321}">
            <xm:f>NOT(ISERROR(SEARCH('Antworten und Logik'!#REF!,L60)))</xm:f>
            <xm:f>'Antworten und Logik'!#REF!</xm:f>
            <x14:dxf>
              <fill>
                <patternFill>
                  <bgColor rgb="FFFF0000"/>
                </patternFill>
              </fill>
            </x14:dxf>
          </x14:cfRule>
          <x14:cfRule type="containsText" priority="32" operator="containsText" id="{43B77D96-2893-4313-958F-086CC4BD11AD}">
            <xm:f>NOT(ISERROR(SEARCH('Antworten und Logik'!#REF!,L60)))</xm:f>
            <xm:f>'Antworten und Logik'!#REF!</xm:f>
            <x14:dxf>
              <fill>
                <patternFill>
                  <bgColor rgb="FFFFFF00"/>
                </patternFill>
              </fill>
            </x14:dxf>
          </x14:cfRule>
          <xm:sqref>L60</xm:sqref>
        </x14:conditionalFormatting>
        <x14:conditionalFormatting xmlns:xm="http://schemas.microsoft.com/office/excel/2006/main">
          <x14:cfRule type="containsText" priority="36" operator="containsText" id="{5C6F4DF8-C167-4DE6-8958-ADD86EAF72E0}">
            <xm:f>NOT(ISERROR(SEARCH('Antworten und Logik'!#REF!,L62)))</xm:f>
            <xm:f>'Antworten und Logik'!#REF!</xm:f>
            <x14:dxf>
              <fill>
                <patternFill>
                  <bgColor rgb="FFFFFF00"/>
                </patternFill>
              </fill>
            </x14:dxf>
          </x14:cfRule>
          <x14:cfRule type="containsText" priority="35" operator="containsText" id="{B7A4D23D-D7A2-41A5-BA25-24201DAA3053}">
            <xm:f>NOT(ISERROR(SEARCH('Antworten und Logik'!$B$31,L62)))</xm:f>
            <xm:f>'Antworten und Logik'!$B$31</xm:f>
            <x14:dxf>
              <fill>
                <patternFill>
                  <bgColor theme="0" tint="-0.24994659260841701"/>
                </patternFill>
              </fill>
            </x14:dxf>
          </x14:cfRule>
          <xm:sqref>L62</xm:sqref>
        </x14:conditionalFormatting>
        <x14:conditionalFormatting xmlns:xm="http://schemas.microsoft.com/office/excel/2006/main">
          <x14:cfRule type="containsText" priority="25" operator="containsText" id="{B0B5752B-7FB7-48F5-B73B-F9DAC3EB903D}">
            <xm:f>NOT(ISERROR(SEARCH('Antworten und Logik'!#REF!,L77)))</xm:f>
            <xm:f>'Antworten und Logik'!#REF!</xm:f>
            <x14:dxf>
              <fill>
                <patternFill>
                  <bgColor rgb="FF92D050"/>
                </patternFill>
              </fill>
            </x14:dxf>
          </x14:cfRule>
          <x14:cfRule type="containsText" priority="28" operator="containsText" id="{53321F19-84F8-4B28-AA19-224ADA0E106B}">
            <xm:f>NOT(ISERROR(SEARCH('Antworten und Logik'!#REF!,L77)))</xm:f>
            <xm:f>'Antworten und Logik'!#REF!</xm:f>
            <x14:dxf>
              <fill>
                <patternFill>
                  <bgColor rgb="FFFFC000"/>
                </patternFill>
              </fill>
            </x14:dxf>
          </x14:cfRule>
          <x14:cfRule type="containsText" priority="27" operator="containsText" id="{FFCFF3FF-5ACF-48B2-BDA4-CEDD30B16353}">
            <xm:f>NOT(ISERROR(SEARCH('Antworten und Logik'!#REF!,L77)))</xm:f>
            <xm:f>'Antworten und Logik'!#REF!</xm:f>
            <x14:dxf>
              <fill>
                <patternFill>
                  <bgColor rgb="FFFF0000"/>
                </patternFill>
              </fill>
            </x14:dxf>
          </x14:cfRule>
          <x14:cfRule type="containsText" priority="26" operator="containsText" id="{FA00FDDC-D484-4714-9A60-93443FB37514}">
            <xm:f>NOT(ISERROR(SEARCH('Antworten und Logik'!#REF!,L77)))</xm:f>
            <xm:f>'Antworten und Logik'!#REF!</xm:f>
            <x14:dxf>
              <fill>
                <patternFill>
                  <bgColor rgb="FFFFFF00"/>
                </patternFill>
              </fill>
            </x14:dxf>
          </x14:cfRule>
          <xm:sqref>L77</xm:sqref>
        </x14:conditionalFormatting>
        <x14:conditionalFormatting xmlns:xm="http://schemas.microsoft.com/office/excel/2006/main">
          <x14:cfRule type="containsText" priority="30" operator="containsText" id="{593BC1C6-1D5B-441F-8C7A-6B0417D3229A}">
            <xm:f>NOT(ISERROR(SEARCH('Antworten und Logik'!#REF!,L79)))</xm:f>
            <xm:f>'Antworten und Logik'!#REF!</xm:f>
            <x14:dxf>
              <fill>
                <patternFill>
                  <bgColor rgb="FFFFFF00"/>
                </patternFill>
              </fill>
            </x14:dxf>
          </x14:cfRule>
          <x14:cfRule type="containsText" priority="29" operator="containsText" id="{314403A7-DDAC-4BAD-8033-AF45DA3B49F6}">
            <xm:f>NOT(ISERROR(SEARCH('Antworten und Logik'!$B$31,L79)))</xm:f>
            <xm:f>'Antworten und Logik'!$B$31</xm:f>
            <x14:dxf>
              <fill>
                <patternFill>
                  <bgColor theme="0" tint="-0.24994659260841701"/>
                </patternFill>
              </fill>
            </x14:dxf>
          </x14:cfRule>
          <xm:sqref>L79</xm:sqref>
        </x14:conditionalFormatting>
        <x14:conditionalFormatting xmlns:xm="http://schemas.microsoft.com/office/excel/2006/main">
          <x14:cfRule type="containsText" priority="21" operator="containsText" id="{5DECF5F5-4A01-4134-9A30-B4299E062329}">
            <xm:f>NOT(ISERROR(SEARCH('Antworten und Logik'!#REF!,O15)))</xm:f>
            <xm:f>'Antworten und Logik'!#REF!</xm:f>
            <x14:dxf>
              <fill>
                <patternFill>
                  <bgColor rgb="FFFF0000"/>
                </patternFill>
              </fill>
            </x14:dxf>
          </x14:cfRule>
          <x14:cfRule type="containsText" priority="22" operator="containsText" id="{A077C5AC-2C71-44F5-8BE3-C01D101A0242}">
            <xm:f>NOT(ISERROR(SEARCH('Antworten und Logik'!#REF!,O15)))</xm:f>
            <xm:f>'Antworten und Logik'!#REF!</xm:f>
            <x14:dxf>
              <fill>
                <patternFill>
                  <bgColor rgb="FFFFC000"/>
                </patternFill>
              </fill>
            </x14:dxf>
          </x14:cfRule>
          <x14:cfRule type="containsText" priority="20" operator="containsText" id="{4D310A3A-75DF-4A61-ABCA-72648C0C3807}">
            <xm:f>NOT(ISERROR(SEARCH('Antworten und Logik'!#REF!,O15)))</xm:f>
            <xm:f>'Antworten und Logik'!#REF!</xm:f>
            <x14:dxf>
              <fill>
                <patternFill>
                  <bgColor rgb="FFFFFF00"/>
                </patternFill>
              </fill>
            </x14:dxf>
          </x14:cfRule>
          <x14:cfRule type="containsText" priority="19" operator="containsText" id="{03BEB13C-CBA1-4A38-92D8-013ECF50BA42}">
            <xm:f>NOT(ISERROR(SEARCH('Antworten und Logik'!#REF!,O15)))</xm:f>
            <xm:f>'Antworten und Logik'!#REF!</xm:f>
            <x14:dxf>
              <fill>
                <patternFill>
                  <bgColor rgb="FF92D050"/>
                </patternFill>
              </fill>
            </x14:dxf>
          </x14:cfRule>
          <xm:sqref>O15</xm:sqref>
        </x14:conditionalFormatting>
        <x14:conditionalFormatting xmlns:xm="http://schemas.microsoft.com/office/excel/2006/main">
          <x14:cfRule type="containsText" priority="23" operator="containsText" id="{C3F91F1A-13E0-43E4-8E66-AA35AAE2AD56}">
            <xm:f>NOT(ISERROR(SEARCH('Antworten und Logik'!$B$31,O17)))</xm:f>
            <xm:f>'Antworten und Logik'!$B$31</xm:f>
            <x14:dxf>
              <fill>
                <patternFill>
                  <bgColor theme="0" tint="-0.24994659260841701"/>
                </patternFill>
              </fill>
            </x14:dxf>
          </x14:cfRule>
          <x14:cfRule type="containsText" priority="24" operator="containsText" id="{B6947AFB-0A7E-407A-9879-86C888E22A6E}">
            <xm:f>NOT(ISERROR(SEARCH('Antworten und Logik'!#REF!,O17)))</xm:f>
            <xm:f>'Antworten und Logik'!#REF!</xm:f>
            <x14:dxf>
              <fill>
                <patternFill>
                  <bgColor rgb="FFFFFF00"/>
                </patternFill>
              </fill>
            </x14:dxf>
          </x14:cfRule>
          <xm:sqref>O17</xm:sqref>
        </x14:conditionalFormatting>
        <x14:conditionalFormatting xmlns:xm="http://schemas.microsoft.com/office/excel/2006/main">
          <x14:cfRule type="containsText" priority="16" operator="containsText" id="{C2D55A3B-987E-435B-89AE-D66B8AA92D42}">
            <xm:f>NOT(ISERROR(SEARCH('Antworten und Logik'!#REF!,O35)))</xm:f>
            <xm:f>'Antworten und Logik'!#REF!</xm:f>
            <x14:dxf>
              <fill>
                <patternFill>
                  <bgColor rgb="FFFFC000"/>
                </patternFill>
              </fill>
            </x14:dxf>
          </x14:cfRule>
          <x14:cfRule type="containsText" priority="15" operator="containsText" id="{C3A4C187-1189-48FD-B7B1-9CB73D9796F1}">
            <xm:f>NOT(ISERROR(SEARCH('Antworten und Logik'!#REF!,O35)))</xm:f>
            <xm:f>'Antworten und Logik'!#REF!</xm:f>
            <x14:dxf>
              <fill>
                <patternFill>
                  <bgColor rgb="FFFF0000"/>
                </patternFill>
              </fill>
            </x14:dxf>
          </x14:cfRule>
          <x14:cfRule type="containsText" priority="14" operator="containsText" id="{CFCEBDD5-29F8-43F5-883C-772B81A6CE1B}">
            <xm:f>NOT(ISERROR(SEARCH('Antworten und Logik'!#REF!,O35)))</xm:f>
            <xm:f>'Antworten und Logik'!#REF!</xm:f>
            <x14:dxf>
              <fill>
                <patternFill>
                  <bgColor rgb="FFFFFF00"/>
                </patternFill>
              </fill>
            </x14:dxf>
          </x14:cfRule>
          <x14:cfRule type="containsText" priority="13" operator="containsText" id="{813812D3-53ED-4B96-938E-378CA5D12269}">
            <xm:f>NOT(ISERROR(SEARCH('Antworten und Logik'!#REF!,O35)))</xm:f>
            <xm:f>'Antworten und Logik'!#REF!</xm:f>
            <x14:dxf>
              <fill>
                <patternFill>
                  <bgColor rgb="FF92D050"/>
                </patternFill>
              </fill>
            </x14:dxf>
          </x14:cfRule>
          <xm:sqref>O35</xm:sqref>
        </x14:conditionalFormatting>
        <x14:conditionalFormatting xmlns:xm="http://schemas.microsoft.com/office/excel/2006/main">
          <x14:cfRule type="containsText" priority="18" operator="containsText" id="{685A85CD-484E-460D-A6FB-37AECF2447E4}">
            <xm:f>NOT(ISERROR(SEARCH('Antworten und Logik'!#REF!,O37)))</xm:f>
            <xm:f>'Antworten und Logik'!#REF!</xm:f>
            <x14:dxf>
              <fill>
                <patternFill>
                  <bgColor rgb="FFFFFF00"/>
                </patternFill>
              </fill>
            </x14:dxf>
          </x14:cfRule>
          <x14:cfRule type="containsText" priority="17" operator="containsText" id="{AC9D2E04-7833-4D99-9D3F-1CD830739BDB}">
            <xm:f>NOT(ISERROR(SEARCH('Antworten und Logik'!$B$31,O37)))</xm:f>
            <xm:f>'Antworten und Logik'!$B$31</xm:f>
            <x14:dxf>
              <fill>
                <patternFill>
                  <bgColor theme="0" tint="-0.24994659260841701"/>
                </patternFill>
              </fill>
            </x14:dxf>
          </x14:cfRule>
          <xm:sqref>O37</xm:sqref>
        </x14:conditionalFormatting>
        <x14:conditionalFormatting xmlns:xm="http://schemas.microsoft.com/office/excel/2006/main">
          <x14:cfRule type="containsText" priority="7" operator="containsText" id="{CBF9E818-7E1F-4643-BAA8-743E1115B2E7}">
            <xm:f>NOT(ISERROR(SEARCH('Antworten und Logik'!#REF!,O60)))</xm:f>
            <xm:f>'Antworten und Logik'!#REF!</xm:f>
            <x14:dxf>
              <fill>
                <patternFill>
                  <bgColor rgb="FF92D050"/>
                </patternFill>
              </fill>
            </x14:dxf>
          </x14:cfRule>
          <x14:cfRule type="containsText" priority="10" operator="containsText" id="{5B0AC4C7-2A6B-408F-8223-F06A2086616F}">
            <xm:f>NOT(ISERROR(SEARCH('Antworten und Logik'!#REF!,O60)))</xm:f>
            <xm:f>'Antworten und Logik'!#REF!</xm:f>
            <x14:dxf>
              <fill>
                <patternFill>
                  <bgColor rgb="FFFFC000"/>
                </patternFill>
              </fill>
            </x14:dxf>
          </x14:cfRule>
          <x14:cfRule type="containsText" priority="9" operator="containsText" id="{1CA484A4-BBD0-4B77-8088-0B53B4090EAB}">
            <xm:f>NOT(ISERROR(SEARCH('Antworten und Logik'!#REF!,O60)))</xm:f>
            <xm:f>'Antworten und Logik'!#REF!</xm:f>
            <x14:dxf>
              <fill>
                <patternFill>
                  <bgColor rgb="FFFF0000"/>
                </patternFill>
              </fill>
            </x14:dxf>
          </x14:cfRule>
          <x14:cfRule type="containsText" priority="8" operator="containsText" id="{1600E8D7-D70B-46C4-9EDE-17F52D2C209F}">
            <xm:f>NOT(ISERROR(SEARCH('Antworten und Logik'!#REF!,O60)))</xm:f>
            <xm:f>'Antworten und Logik'!#REF!</xm:f>
            <x14:dxf>
              <fill>
                <patternFill>
                  <bgColor rgb="FFFFFF00"/>
                </patternFill>
              </fill>
            </x14:dxf>
          </x14:cfRule>
          <xm:sqref>O60</xm:sqref>
        </x14:conditionalFormatting>
        <x14:conditionalFormatting xmlns:xm="http://schemas.microsoft.com/office/excel/2006/main">
          <x14:cfRule type="containsText" priority="12" operator="containsText" id="{DF3A4F75-A4C8-4FCC-AB70-5A406261E7F5}">
            <xm:f>NOT(ISERROR(SEARCH('Antworten und Logik'!#REF!,O62)))</xm:f>
            <xm:f>'Antworten und Logik'!#REF!</xm:f>
            <x14:dxf>
              <fill>
                <patternFill>
                  <bgColor rgb="FFFFFF00"/>
                </patternFill>
              </fill>
            </x14:dxf>
          </x14:cfRule>
          <x14:cfRule type="containsText" priority="11" operator="containsText" id="{C658962C-B9E5-44AD-95B7-8EE5002D306E}">
            <xm:f>NOT(ISERROR(SEARCH('Antworten und Logik'!$B$31,O62)))</xm:f>
            <xm:f>'Antworten und Logik'!$B$31</xm:f>
            <x14:dxf>
              <fill>
                <patternFill>
                  <bgColor theme="0" tint="-0.24994659260841701"/>
                </patternFill>
              </fill>
            </x14:dxf>
          </x14:cfRule>
          <xm:sqref>O62</xm:sqref>
        </x14:conditionalFormatting>
        <x14:conditionalFormatting xmlns:xm="http://schemas.microsoft.com/office/excel/2006/main">
          <x14:cfRule type="containsText" priority="1" operator="containsText" id="{A1033916-66D6-4012-BDCD-B0CBD1EF1251}">
            <xm:f>NOT(ISERROR(SEARCH('Antworten und Logik'!#REF!,O77)))</xm:f>
            <xm:f>'Antworten und Logik'!#REF!</xm:f>
            <x14:dxf>
              <fill>
                <patternFill>
                  <bgColor rgb="FF92D050"/>
                </patternFill>
              </fill>
            </x14:dxf>
          </x14:cfRule>
          <x14:cfRule type="containsText" priority="4" operator="containsText" id="{FD90B63C-F6E5-4776-858F-DA14CD0DB6BA}">
            <xm:f>NOT(ISERROR(SEARCH('Antworten und Logik'!#REF!,O77)))</xm:f>
            <xm:f>'Antworten und Logik'!#REF!</xm:f>
            <x14:dxf>
              <fill>
                <patternFill>
                  <bgColor rgb="FFFFC000"/>
                </patternFill>
              </fill>
            </x14:dxf>
          </x14:cfRule>
          <x14:cfRule type="containsText" priority="3" operator="containsText" id="{292AC740-E821-412D-8FFF-AFFF4760D067}">
            <xm:f>NOT(ISERROR(SEARCH('Antworten und Logik'!#REF!,O77)))</xm:f>
            <xm:f>'Antworten und Logik'!#REF!</xm:f>
            <x14:dxf>
              <fill>
                <patternFill>
                  <bgColor rgb="FFFF0000"/>
                </patternFill>
              </fill>
            </x14:dxf>
          </x14:cfRule>
          <x14:cfRule type="containsText" priority="2" operator="containsText" id="{AD801224-637A-4971-BAE6-C9403EAE5B32}">
            <xm:f>NOT(ISERROR(SEARCH('Antworten und Logik'!#REF!,O77)))</xm:f>
            <xm:f>'Antworten und Logik'!#REF!</xm:f>
            <x14:dxf>
              <fill>
                <patternFill>
                  <bgColor rgb="FFFFFF00"/>
                </patternFill>
              </fill>
            </x14:dxf>
          </x14:cfRule>
          <xm:sqref>O77</xm:sqref>
        </x14:conditionalFormatting>
        <x14:conditionalFormatting xmlns:xm="http://schemas.microsoft.com/office/excel/2006/main">
          <x14:cfRule type="containsText" priority="6" operator="containsText" id="{9D3DD160-4577-4854-9FDC-39B26030747E}">
            <xm:f>NOT(ISERROR(SEARCH('Antworten und Logik'!#REF!,O79)))</xm:f>
            <xm:f>'Antworten und Logik'!#REF!</xm:f>
            <x14:dxf>
              <fill>
                <patternFill>
                  <bgColor rgb="FFFFFF00"/>
                </patternFill>
              </fill>
            </x14:dxf>
          </x14:cfRule>
          <x14:cfRule type="containsText" priority="5" operator="containsText" id="{CF88F61B-B8F2-44E4-BD28-80FFE3D17E42}">
            <xm:f>NOT(ISERROR(SEARCH('Antworten und Logik'!$B$31,O79)))</xm:f>
            <xm:f>'Antworten und Logik'!$B$31</xm:f>
            <x14:dxf>
              <fill>
                <patternFill>
                  <bgColor theme="0" tint="-0.24994659260841701"/>
                </patternFill>
              </fill>
            </x14:dxf>
          </x14:cfRule>
          <xm:sqref>O79</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907BD-91DF-48CA-81F9-4E571A5F7B11}">
  <sheetPr codeName="Tabelle7">
    <tabColor theme="0" tint="-0.14999847407452621"/>
  </sheetPr>
  <dimension ref="A2:Q182"/>
  <sheetViews>
    <sheetView topLeftCell="A130" zoomScale="130" zoomScaleNormal="130" workbookViewId="0">
      <selection activeCell="D143" sqref="D143"/>
    </sheetView>
  </sheetViews>
  <sheetFormatPr defaultColWidth="11.453125" defaultRowHeight="15.5"/>
  <cols>
    <col min="1" max="1" width="3.453125" style="1" customWidth="1"/>
    <col min="2" max="2" width="18.26953125" style="1" customWidth="1"/>
    <col min="3" max="3" width="16.7265625" style="1" customWidth="1"/>
    <col min="4" max="4" width="11.453125" style="1"/>
    <col min="5" max="5" width="17.453125" style="1" customWidth="1"/>
    <col min="6" max="6" width="20.26953125" style="1" customWidth="1"/>
    <col min="7" max="7" width="11.453125" style="1"/>
    <col min="8" max="8" width="11.1796875" style="1" customWidth="1"/>
    <col min="9" max="16384" width="11.453125" style="1"/>
  </cols>
  <sheetData>
    <row r="2" spans="2:14" ht="17.5">
      <c r="B2" s="3" t="s">
        <v>73</v>
      </c>
      <c r="C2" s="2"/>
      <c r="D2" s="2"/>
      <c r="E2" s="2"/>
      <c r="F2" s="2"/>
      <c r="G2" s="2"/>
      <c r="H2" s="2"/>
      <c r="I2" s="2"/>
    </row>
    <row r="3" spans="2:14">
      <c r="K3" s="22" t="s">
        <v>74</v>
      </c>
    </row>
    <row r="4" spans="2:14">
      <c r="B4" s="22" t="s">
        <v>75</v>
      </c>
      <c r="C4" s="20"/>
      <c r="D4" s="20"/>
      <c r="E4" s="20"/>
      <c r="F4" s="20"/>
      <c r="G4" s="20"/>
      <c r="H4" s="20"/>
      <c r="I4" s="20"/>
      <c r="J4" s="20"/>
      <c r="K4" s="20" t="s">
        <v>76</v>
      </c>
      <c r="L4" s="20"/>
      <c r="M4" s="20"/>
      <c r="N4" s="20"/>
    </row>
    <row r="5" spans="2:14">
      <c r="B5" s="20" t="s">
        <v>77</v>
      </c>
      <c r="C5" s="20" t="s">
        <v>78</v>
      </c>
      <c r="D5" s="20"/>
      <c r="E5" s="20"/>
      <c r="F5" s="20"/>
      <c r="G5" s="20"/>
      <c r="H5" s="20"/>
      <c r="I5" s="20"/>
    </row>
    <row r="6" spans="2:14">
      <c r="B6" s="20" t="s">
        <v>79</v>
      </c>
      <c r="C6" s="20">
        <v>0</v>
      </c>
      <c r="D6" s="20" t="s">
        <v>80</v>
      </c>
      <c r="E6" s="20"/>
      <c r="F6" s="20"/>
      <c r="G6" s="20"/>
      <c r="H6" s="20"/>
      <c r="I6" s="20"/>
    </row>
    <row r="7" spans="2:14">
      <c r="B7" s="20" t="s">
        <v>81</v>
      </c>
      <c r="C7" s="20">
        <v>1</v>
      </c>
      <c r="D7" s="20" t="s">
        <v>81</v>
      </c>
      <c r="E7" s="20"/>
      <c r="F7" s="20"/>
      <c r="G7" s="20"/>
      <c r="H7" s="20"/>
      <c r="I7" s="20"/>
    </row>
    <row r="8" spans="2:14">
      <c r="B8" s="20" t="s">
        <v>80</v>
      </c>
      <c r="C8" s="20">
        <v>2</v>
      </c>
      <c r="D8" s="20" t="s">
        <v>80</v>
      </c>
      <c r="E8" s="20"/>
      <c r="F8" s="20"/>
      <c r="G8" s="20"/>
      <c r="H8" s="20"/>
      <c r="I8" s="20"/>
    </row>
    <row r="9" spans="2:14">
      <c r="B9" s="20"/>
      <c r="C9" s="20"/>
      <c r="D9" s="20"/>
      <c r="E9" s="20"/>
      <c r="F9" s="20"/>
      <c r="G9" s="20"/>
      <c r="H9" s="20"/>
      <c r="I9" s="20"/>
    </row>
    <row r="10" spans="2:14">
      <c r="B10" s="20"/>
      <c r="C10" s="20"/>
      <c r="D10" s="20"/>
      <c r="E10" s="20"/>
      <c r="F10" s="20"/>
      <c r="G10" s="20"/>
      <c r="H10" s="20"/>
      <c r="I10" s="20"/>
      <c r="J10" s="20"/>
      <c r="K10" s="20"/>
    </row>
    <row r="11" spans="2:14">
      <c r="B11" s="22" t="s">
        <v>82</v>
      </c>
      <c r="C11" s="20"/>
      <c r="D11" s="20"/>
      <c r="E11" s="20"/>
      <c r="F11" s="20"/>
      <c r="G11" s="20"/>
      <c r="H11" s="20"/>
      <c r="I11" s="20"/>
      <c r="J11" s="20"/>
      <c r="K11" s="20"/>
    </row>
    <row r="12" spans="2:14">
      <c r="B12" s="20"/>
      <c r="C12" s="20"/>
      <c r="D12" s="20"/>
      <c r="E12" s="20"/>
      <c r="F12" s="20"/>
      <c r="G12" s="20"/>
      <c r="H12" s="20"/>
      <c r="I12" s="20"/>
      <c r="J12" s="20"/>
      <c r="K12" s="20"/>
    </row>
    <row r="13" spans="2:14" ht="22" thickBot="1">
      <c r="B13" s="20" t="s">
        <v>83</v>
      </c>
      <c r="C13" s="20" t="s">
        <v>84</v>
      </c>
      <c r="D13" s="20" t="s">
        <v>85</v>
      </c>
      <c r="E13" s="20" t="s">
        <v>86</v>
      </c>
      <c r="F13" s="20" t="s">
        <v>87</v>
      </c>
      <c r="G13" s="55" t="s">
        <v>88</v>
      </c>
      <c r="H13" s="55" t="s">
        <v>89</v>
      </c>
      <c r="I13" s="24" t="s">
        <v>90</v>
      </c>
      <c r="K13" s="20" t="s">
        <v>91</v>
      </c>
      <c r="L13" s="20" t="s">
        <v>92</v>
      </c>
    </row>
    <row r="14" spans="2:14" ht="16" thickTop="1">
      <c r="B14" s="20" t="s">
        <v>93</v>
      </c>
      <c r="C14" s="48">
        <v>2</v>
      </c>
      <c r="D14" s="20">
        <f>IF(C14="",2,C14)</f>
        <v>2</v>
      </c>
      <c r="E14" s="20">
        <v>1</v>
      </c>
      <c r="F14" s="20">
        <v>2</v>
      </c>
      <c r="G14" s="20">
        <v>1</v>
      </c>
      <c r="H14" s="52"/>
      <c r="I14" s="52"/>
      <c r="K14" s="20">
        <f>IF(D14=1,"",1)</f>
        <v>1</v>
      </c>
      <c r="L14" s="20" t="s">
        <v>94</v>
      </c>
      <c r="M14" s="20"/>
      <c r="N14" s="20"/>
    </row>
    <row r="15" spans="2:14">
      <c r="B15" s="20" t="s">
        <v>95</v>
      </c>
      <c r="C15" s="49">
        <v>1</v>
      </c>
      <c r="D15" s="20" t="str">
        <f t="shared" ref="D15:D21" si="0">IF(D14=1,C15,"")</f>
        <v/>
      </c>
      <c r="E15" s="20">
        <v>2</v>
      </c>
      <c r="F15" s="20">
        <v>1</v>
      </c>
      <c r="G15" s="20">
        <v>1</v>
      </c>
      <c r="H15" s="20" t="str">
        <f>IF(C14=2,$K$4,"")</f>
        <v xml:space="preserve">Da Sie die obige Frage mit "Nein" beantwortet haben, fliessen die Antworten von den folgenden Fragen nicht mehr in die Beurteilung ein. </v>
      </c>
      <c r="I15" s="24">
        <f>IF(I14=1,1,IF(H15=$K$4,1,""))</f>
        <v>1</v>
      </c>
      <c r="K15" s="20">
        <f t="shared" ref="K15:K20" si="1">IF(K14=1,1,IF(D15=1,"",1))</f>
        <v>1</v>
      </c>
      <c r="L15" s="20" t="s">
        <v>96</v>
      </c>
      <c r="M15" s="20"/>
      <c r="N15" s="20"/>
    </row>
    <row r="16" spans="2:14">
      <c r="B16" s="20" t="s">
        <v>97</v>
      </c>
      <c r="C16" s="49">
        <v>1</v>
      </c>
      <c r="D16" s="20" t="str">
        <f t="shared" si="0"/>
        <v/>
      </c>
      <c r="E16" s="20">
        <v>3</v>
      </c>
      <c r="F16" s="20">
        <v>1</v>
      </c>
      <c r="G16" s="20">
        <v>1</v>
      </c>
      <c r="H16" s="20" t="str">
        <f t="shared" ref="H16:H21" si="2">IF(D15=0,"",IF(E15=$C$25,$K$4,""))</f>
        <v/>
      </c>
      <c r="I16" s="24">
        <f t="shared" ref="I16:I20" si="3">IF(I15=1,1,IF(H16=$K$4,1,""))</f>
        <v>1</v>
      </c>
      <c r="K16" s="20">
        <f t="shared" si="1"/>
        <v>1</v>
      </c>
      <c r="L16" s="20" t="s">
        <v>98</v>
      </c>
      <c r="M16" s="20"/>
      <c r="N16" s="20"/>
    </row>
    <row r="17" spans="2:14">
      <c r="B17" s="20" t="s">
        <v>99</v>
      </c>
      <c r="C17" s="49">
        <v>1</v>
      </c>
      <c r="D17" s="20" t="str">
        <f t="shared" si="0"/>
        <v/>
      </c>
      <c r="E17" s="20">
        <v>4</v>
      </c>
      <c r="F17" s="20">
        <v>1</v>
      </c>
      <c r="G17" s="20">
        <v>1</v>
      </c>
      <c r="H17" s="20" t="str">
        <f t="shared" si="2"/>
        <v/>
      </c>
      <c r="I17" s="24">
        <f t="shared" si="3"/>
        <v>1</v>
      </c>
      <c r="K17" s="20">
        <f t="shared" si="1"/>
        <v>1</v>
      </c>
      <c r="L17" s="20" t="s">
        <v>100</v>
      </c>
      <c r="M17" s="20"/>
      <c r="N17" s="20"/>
    </row>
    <row r="18" spans="2:14">
      <c r="B18" s="20" t="s">
        <v>101</v>
      </c>
      <c r="C18" s="49">
        <v>1</v>
      </c>
      <c r="D18" s="20" t="str">
        <f t="shared" si="0"/>
        <v/>
      </c>
      <c r="E18" s="20">
        <v>5</v>
      </c>
      <c r="F18" s="20">
        <v>1</v>
      </c>
      <c r="G18" s="20">
        <v>2</v>
      </c>
      <c r="H18" s="20" t="str">
        <f t="shared" si="2"/>
        <v/>
      </c>
      <c r="I18" s="24">
        <f t="shared" si="3"/>
        <v>1</v>
      </c>
      <c r="K18" s="20">
        <f t="shared" si="1"/>
        <v>1</v>
      </c>
      <c r="L18" s="20" t="s">
        <v>102</v>
      </c>
      <c r="M18" s="20"/>
      <c r="N18" s="20"/>
    </row>
    <row r="19" spans="2:14">
      <c r="B19" s="20" t="s">
        <v>103</v>
      </c>
      <c r="C19" s="49">
        <v>1</v>
      </c>
      <c r="D19" s="20" t="str">
        <f t="shared" si="0"/>
        <v/>
      </c>
      <c r="E19" s="20">
        <v>6</v>
      </c>
      <c r="F19" s="20">
        <v>1</v>
      </c>
      <c r="G19" s="20">
        <v>2</v>
      </c>
      <c r="H19" s="20" t="str">
        <f t="shared" si="2"/>
        <v/>
      </c>
      <c r="I19" s="24">
        <f t="shared" si="3"/>
        <v>1</v>
      </c>
      <c r="K19" s="20">
        <f t="shared" si="1"/>
        <v>1</v>
      </c>
      <c r="L19" s="20" t="s">
        <v>104</v>
      </c>
      <c r="M19" s="20"/>
      <c r="N19" s="20"/>
    </row>
    <row r="20" spans="2:14">
      <c r="B20" s="20" t="s">
        <v>105</v>
      </c>
      <c r="C20" s="49">
        <v>1</v>
      </c>
      <c r="D20" s="20" t="str">
        <f t="shared" si="0"/>
        <v/>
      </c>
      <c r="E20" s="20">
        <v>7</v>
      </c>
      <c r="F20" s="20">
        <v>1</v>
      </c>
      <c r="G20" s="20">
        <v>3</v>
      </c>
      <c r="H20" s="20" t="str">
        <f t="shared" si="2"/>
        <v/>
      </c>
      <c r="I20" s="24">
        <f t="shared" si="3"/>
        <v>1</v>
      </c>
      <c r="K20" s="20">
        <f t="shared" si="1"/>
        <v>1</v>
      </c>
      <c r="L20" s="20" t="s">
        <v>106</v>
      </c>
      <c r="M20" s="20"/>
      <c r="N20" s="20"/>
    </row>
    <row r="21" spans="2:14" ht="16" thickBot="1">
      <c r="B21" s="20" t="s">
        <v>107</v>
      </c>
      <c r="C21" s="50">
        <v>1</v>
      </c>
      <c r="D21" s="20" t="str">
        <f t="shared" si="0"/>
        <v/>
      </c>
      <c r="E21" s="20">
        <v>8</v>
      </c>
      <c r="F21" s="20">
        <v>1</v>
      </c>
      <c r="G21" s="20">
        <v>3</v>
      </c>
      <c r="H21" s="20" t="str">
        <f t="shared" si="2"/>
        <v/>
      </c>
      <c r="I21" s="24">
        <f>IF(I20=1,1,IF(H21=$K$4,1,""))</f>
        <v>1</v>
      </c>
      <c r="K21" s="20">
        <v>1</v>
      </c>
      <c r="L21" s="20" t="s">
        <v>108</v>
      </c>
      <c r="M21" s="20"/>
      <c r="N21" s="20"/>
    </row>
    <row r="22" spans="2:14" ht="16" thickTop="1">
      <c r="B22" s="20" t="s">
        <v>109</v>
      </c>
      <c r="C22" s="20">
        <v>2</v>
      </c>
      <c r="D22" s="20">
        <f t="shared" ref="D22" si="4">C22</f>
        <v>2</v>
      </c>
      <c r="E22" s="20">
        <v>9</v>
      </c>
      <c r="F22" s="20">
        <v>1</v>
      </c>
      <c r="G22" s="20">
        <v>4</v>
      </c>
      <c r="H22" s="52"/>
      <c r="I22" s="52"/>
      <c r="K22" s="20"/>
      <c r="L22" s="38"/>
      <c r="M22" s="20"/>
      <c r="N22" s="20"/>
    </row>
    <row r="23" spans="2:14">
      <c r="B23" s="20"/>
      <c r="C23" s="20"/>
      <c r="D23" s="20"/>
      <c r="E23" s="20"/>
      <c r="F23" s="20"/>
      <c r="G23" s="20"/>
      <c r="H23" s="20"/>
      <c r="I23" s="20"/>
      <c r="K23" s="20"/>
      <c r="M23" s="20"/>
      <c r="N23" s="20"/>
    </row>
    <row r="24" spans="2:14">
      <c r="B24" s="20" t="s">
        <v>110</v>
      </c>
      <c r="C24" s="20" cm="1">
        <f t="array" ref="C24">SUMPRODUCT($F$14:$F$21,(D14:D21=1)*1)</f>
        <v>0</v>
      </c>
      <c r="D24" s="20"/>
      <c r="E24" s="20"/>
      <c r="F24" s="20"/>
      <c r="G24" s="20"/>
      <c r="H24" s="20"/>
      <c r="I24" s="20"/>
      <c r="K24" s="20" t="s">
        <v>111</v>
      </c>
      <c r="L24" s="20" t="s">
        <v>112</v>
      </c>
      <c r="M24" s="19" t="s">
        <v>113</v>
      </c>
      <c r="N24" s="20"/>
    </row>
    <row r="25" spans="2:14">
      <c r="B25" s="20" t="s">
        <v>110</v>
      </c>
      <c r="C25" s="20">
        <f>IF(C24=7,IF(D21=1,8,7),C24)</f>
        <v>0</v>
      </c>
      <c r="D25" s="20" t="s">
        <v>114</v>
      </c>
      <c r="E25" s="20"/>
      <c r="F25" s="20"/>
      <c r="G25" s="20"/>
      <c r="H25" s="20"/>
      <c r="I25" s="20"/>
      <c r="K25" s="20">
        <v>1</v>
      </c>
      <c r="L25" s="20" t="str" cm="1">
        <f t="array" ref="L25:L32">_xlfn._xlws.FILTER(L14:L21,K14:K21=1)</f>
        <v>Erstellen Sie eine Treibhausgasbilanz zur systematischen Erfassung der Emissionen Ihres Unternehmens. Für Grossunternehmen: Wir empfehlen die Vorgaben des GHG-Protocols zu befolgen.</v>
      </c>
      <c r="M25" s="20" t="str">
        <f>IF(ISERROR(L25)=TRUE,"",L25)</f>
        <v>Erstellen Sie eine Treibhausgasbilanz zur systematischen Erfassung der Emissionen Ihres Unternehmens. Für Grossunternehmen: Wir empfehlen die Vorgaben des GHG-Protocols zu befolgen.</v>
      </c>
      <c r="N25" s="20"/>
    </row>
    <row r="26" spans="2:14">
      <c r="B26" s="20"/>
      <c r="C26" s="20"/>
      <c r="D26" s="20"/>
      <c r="E26" s="20"/>
      <c r="F26" s="20"/>
      <c r="G26" s="20"/>
      <c r="H26" s="20"/>
      <c r="I26" s="20"/>
      <c r="K26" s="20">
        <v>2</v>
      </c>
      <c r="L26" s="20" t="str">
        <v>Integrieren Sie die Scope 3 Emissionen, um die gesamte Klimawirkung Ihres Unternehmens abzubilden.</v>
      </c>
      <c r="M26" s="20" t="str">
        <f>IF(L26="","",L26)</f>
        <v>Integrieren Sie die Scope 3 Emissionen, um die gesamte Klimawirkung Ihres Unternehmens abzubilden.</v>
      </c>
      <c r="N26" s="20"/>
    </row>
    <row r="27" spans="2:14">
      <c r="B27" s="20" t="s">
        <v>115</v>
      </c>
      <c r="C27" s="20">
        <f>IF(D14=2,G14,VLOOKUP(C25,$E$14:$G$22,3,FALSE))</f>
        <v>1</v>
      </c>
      <c r="D27" s="20"/>
      <c r="E27" s="20"/>
      <c r="F27" s="20"/>
      <c r="G27" s="20"/>
      <c r="H27" s="20"/>
      <c r="I27" s="20"/>
      <c r="K27" s="20">
        <v>3</v>
      </c>
      <c r="L27" s="20" t="str">
        <v xml:space="preserve">Aktualisieren Sie die Treibhausgasbilanz regelmässig, um Fortschritte messbar zu machen. Idealerweise aktualisieren Sie Ihre Treibhausgasbilanz jährlich (Grossunternehmen), mindestens aber alle 3 Jahre (KMUs). </v>
      </c>
      <c r="M27" s="20" t="str">
        <f t="shared" ref="M27:M31" si="5">IF(L27="","",L27)</f>
        <v xml:space="preserve">Aktualisieren Sie die Treibhausgasbilanz regelmässig, um Fortschritte messbar zu machen. Idealerweise aktualisieren Sie Ihre Treibhausgasbilanz jährlich (Grossunternehmen), mindestens aber alle 3 Jahre (KMUs). </v>
      </c>
      <c r="N27" s="20"/>
    </row>
    <row r="28" spans="2:14">
      <c r="B28" s="20"/>
      <c r="C28" s="20"/>
      <c r="D28" s="20"/>
      <c r="E28" s="20"/>
      <c r="F28" s="20"/>
      <c r="G28" s="20"/>
      <c r="H28" s="20"/>
      <c r="I28" s="20"/>
      <c r="K28" s="20">
        <v>4</v>
      </c>
      <c r="L28" s="20" t="str">
        <v>Veröffentlichen Sie die Treibhausgasbilanz, um die Transparenz und die Glaubwürdigkeit gegenüber Ihren Stakeholdern zu stärken.</v>
      </c>
      <c r="M28" s="20" t="str">
        <f t="shared" si="5"/>
        <v>Veröffentlichen Sie die Treibhausgasbilanz, um die Transparenz und die Glaubwürdigkeit gegenüber Ihren Stakeholdern zu stärken.</v>
      </c>
      <c r="N28" s="20"/>
    </row>
    <row r="29" spans="2:14">
      <c r="B29" s="20"/>
      <c r="C29" s="20"/>
      <c r="D29" s="20"/>
      <c r="E29" s="20"/>
      <c r="F29" s="20"/>
      <c r="G29" s="20"/>
      <c r="H29" s="20"/>
      <c r="I29" s="20"/>
      <c r="K29" s="20">
        <v>5</v>
      </c>
      <c r="L29" s="20" t="str">
        <v>Lassen Sie Ihre Treibhausgasbilanz regelmässig extern validieren, um die Unabhängigkeit und Glaubwürdigkeit Ihrer Berichterstattung zu erhöhen.</v>
      </c>
      <c r="M29" s="20" t="str">
        <f t="shared" si="5"/>
        <v>Lassen Sie Ihre Treibhausgasbilanz regelmässig extern validieren, um die Unabhängigkeit und Glaubwürdigkeit Ihrer Berichterstattung zu erhöhen.</v>
      </c>
      <c r="N29" s="20"/>
    </row>
    <row r="30" spans="2:14">
      <c r="B30" s="22"/>
      <c r="C30" s="20"/>
      <c r="D30" s="20"/>
      <c r="E30" s="20"/>
      <c r="F30" s="20"/>
      <c r="G30" s="20"/>
      <c r="H30" s="20"/>
      <c r="I30" s="20"/>
      <c r="K30" s="20">
        <v>6</v>
      </c>
      <c r="L30" s="20" t="str">
        <v>Überprüfen Sie kontinuierlich die Datengrundlagen der Treibhausgasbilanz, um die Genauigkeit und die Aktualität der Daten zu gewährleisten.</v>
      </c>
      <c r="M30" s="20" t="str">
        <f t="shared" si="5"/>
        <v>Überprüfen Sie kontinuierlich die Datengrundlagen der Treibhausgasbilanz, um die Genauigkeit und die Aktualität der Daten zu gewährleisten.</v>
      </c>
      <c r="N30" s="20"/>
    </row>
    <row r="31" spans="2:14">
      <c r="B31" s="23"/>
      <c r="C31" s="20"/>
      <c r="D31" s="20"/>
      <c r="E31" s="20"/>
      <c r="F31" s="20"/>
      <c r="G31" s="20"/>
      <c r="H31" s="20"/>
      <c r="I31" s="20"/>
      <c r="J31" s="20"/>
      <c r="K31" s="20">
        <v>7</v>
      </c>
      <c r="L31" s="20" t="str">
        <v xml:space="preserve">Aktualisieren und veröffentlichen Sie klimarelevante Informationen jährlich, um Ihr Engagement sichtbar zu machen. </v>
      </c>
      <c r="M31" s="20" t="str">
        <f t="shared" si="5"/>
        <v xml:space="preserve">Aktualisieren und veröffentlichen Sie klimarelevante Informationen jährlich, um Ihr Engagement sichtbar zu machen. </v>
      </c>
      <c r="N31" s="20"/>
    </row>
    <row r="32" spans="2:14">
      <c r="C32" s="23"/>
      <c r="K32" s="20">
        <v>8</v>
      </c>
      <c r="L32" s="20" t="str">
        <v>Entwickeln Sie eine Primärdatenstrategie, um schrittweise mehr lieferanten- und standortspezifische Daten in der Treibhausgasbilanz zu integrieren.</v>
      </c>
      <c r="M32" s="20"/>
    </row>
    <row r="33" spans="2:14">
      <c r="L33" s="79"/>
      <c r="M33" s="79"/>
      <c r="N33" s="79"/>
    </row>
    <row r="34" spans="2:14" ht="16" thickBot="1">
      <c r="B34" s="22" t="s">
        <v>116</v>
      </c>
      <c r="L34" s="79"/>
      <c r="M34" s="79"/>
      <c r="N34" s="79"/>
    </row>
    <row r="35" spans="2:14">
      <c r="B35" s="30"/>
      <c r="C35" s="31"/>
      <c r="D35" s="31" t="s">
        <v>117</v>
      </c>
      <c r="E35" s="31"/>
      <c r="F35" s="31"/>
      <c r="G35" s="32"/>
      <c r="L35" s="79"/>
      <c r="M35" s="79"/>
      <c r="N35" s="79"/>
    </row>
    <row r="36" spans="2:14">
      <c r="B36" s="33" t="s">
        <v>118</v>
      </c>
      <c r="C36" s="20">
        <v>1</v>
      </c>
      <c r="D36" s="20">
        <f>G37</f>
        <v>0</v>
      </c>
      <c r="E36" s="20"/>
      <c r="F36" s="20" t="s">
        <v>119</v>
      </c>
      <c r="G36" s="34">
        <f>C27</f>
        <v>1</v>
      </c>
    </row>
    <row r="37" spans="2:14">
      <c r="B37" s="33" t="s">
        <v>120</v>
      </c>
      <c r="C37" s="20">
        <v>1</v>
      </c>
      <c r="D37" s="20">
        <v>1</v>
      </c>
      <c r="E37" s="20"/>
      <c r="F37" s="20" t="s">
        <v>121</v>
      </c>
      <c r="G37" s="34">
        <f>G36-1</f>
        <v>0</v>
      </c>
    </row>
    <row r="38" spans="2:14">
      <c r="B38" s="33" t="s">
        <v>122</v>
      </c>
      <c r="C38" s="20">
        <v>1</v>
      </c>
      <c r="D38" s="20"/>
      <c r="E38" s="20"/>
      <c r="F38" s="20"/>
      <c r="G38" s="34"/>
    </row>
    <row r="39" spans="2:14" ht="16" thickBot="1">
      <c r="B39" s="35" t="s">
        <v>123</v>
      </c>
      <c r="C39" s="36">
        <v>1</v>
      </c>
      <c r="D39" s="36"/>
      <c r="E39" s="36"/>
      <c r="F39" s="36"/>
      <c r="G39" s="37"/>
    </row>
    <row r="40" spans="2:14">
      <c r="B40" s="20"/>
      <c r="C40" s="20"/>
      <c r="D40" s="20"/>
      <c r="E40" s="20"/>
      <c r="F40" s="20"/>
      <c r="G40" s="20"/>
    </row>
    <row r="41" spans="2:14" ht="17.5">
      <c r="B41" s="3" t="s">
        <v>124</v>
      </c>
      <c r="C41" s="2"/>
      <c r="D41" s="2"/>
      <c r="E41" s="2"/>
      <c r="F41" s="2"/>
      <c r="G41" s="2"/>
      <c r="H41" s="2"/>
      <c r="I41" s="2"/>
    </row>
    <row r="43" spans="2:14">
      <c r="B43" s="22" t="s">
        <v>125</v>
      </c>
      <c r="C43" s="20"/>
      <c r="D43" s="20"/>
      <c r="E43" s="20"/>
      <c r="F43" s="20"/>
      <c r="G43" s="20"/>
      <c r="H43" s="20"/>
      <c r="I43" s="20"/>
      <c r="J43" s="20"/>
    </row>
    <row r="44" spans="2:14">
      <c r="B44" s="20" t="s">
        <v>77</v>
      </c>
      <c r="C44" s="20" t="s">
        <v>78</v>
      </c>
      <c r="D44" s="20"/>
      <c r="E44" s="20"/>
      <c r="F44" s="20"/>
      <c r="G44" s="20"/>
      <c r="H44" s="20"/>
      <c r="I44" s="20"/>
    </row>
    <row r="45" spans="2:14">
      <c r="B45" s="20" t="s">
        <v>79</v>
      </c>
      <c r="C45" s="20">
        <v>0</v>
      </c>
      <c r="D45" s="20" t="s">
        <v>80</v>
      </c>
      <c r="E45" s="20"/>
      <c r="F45" s="20"/>
      <c r="G45" s="20"/>
      <c r="H45" s="20"/>
      <c r="I45" s="20"/>
    </row>
    <row r="46" spans="2:14">
      <c r="B46" s="20" t="s">
        <v>81</v>
      </c>
      <c r="C46" s="20">
        <v>1</v>
      </c>
      <c r="D46" s="20" t="s">
        <v>81</v>
      </c>
      <c r="E46" s="20"/>
      <c r="F46" s="20"/>
      <c r="G46" s="20"/>
      <c r="H46" s="20"/>
      <c r="I46" s="20"/>
    </row>
    <row r="47" spans="2:14">
      <c r="B47" s="20" t="s">
        <v>80</v>
      </c>
      <c r="C47" s="20">
        <v>2</v>
      </c>
      <c r="D47" s="20" t="s">
        <v>80</v>
      </c>
      <c r="E47" s="20"/>
      <c r="F47" s="20"/>
      <c r="G47" s="20"/>
      <c r="H47" s="20"/>
      <c r="I47" s="20"/>
    </row>
    <row r="48" spans="2:14">
      <c r="B48" s="20"/>
      <c r="C48" s="20"/>
      <c r="D48" s="20"/>
      <c r="E48" s="20"/>
      <c r="F48" s="20"/>
      <c r="G48" s="20"/>
      <c r="H48" s="20"/>
      <c r="I48" s="20"/>
    </row>
    <row r="49" spans="2:12">
      <c r="B49" s="22" t="s">
        <v>126</v>
      </c>
      <c r="C49" s="20"/>
      <c r="D49" s="20"/>
      <c r="E49" s="20"/>
      <c r="F49" s="20"/>
      <c r="G49" s="20"/>
      <c r="H49" s="20"/>
      <c r="I49" s="20"/>
    </row>
    <row r="50" spans="2:12">
      <c r="B50" s="20" t="s">
        <v>77</v>
      </c>
      <c r="C50" s="20" t="s">
        <v>78</v>
      </c>
      <c r="D50" s="20"/>
      <c r="E50" s="20"/>
      <c r="F50" s="20"/>
      <c r="G50" s="20"/>
      <c r="H50" s="20"/>
      <c r="I50" s="20"/>
      <c r="J50" s="20"/>
    </row>
    <row r="51" spans="2:12">
      <c r="B51" s="20" t="s">
        <v>79</v>
      </c>
      <c r="C51" s="20">
        <v>0</v>
      </c>
      <c r="D51" s="20" t="s">
        <v>80</v>
      </c>
      <c r="E51" s="20"/>
      <c r="F51" s="20"/>
      <c r="G51" s="20"/>
      <c r="H51" s="20"/>
      <c r="I51" s="20"/>
      <c r="J51" s="20"/>
    </row>
    <row r="52" spans="2:12">
      <c r="B52" s="20" t="s">
        <v>127</v>
      </c>
      <c r="C52" s="20">
        <v>1</v>
      </c>
      <c r="D52" s="20" t="s">
        <v>81</v>
      </c>
      <c r="E52" s="20"/>
      <c r="F52" s="20"/>
      <c r="G52" s="20"/>
      <c r="H52" s="20"/>
      <c r="I52" s="20"/>
      <c r="J52" s="20"/>
    </row>
    <row r="53" spans="2:12">
      <c r="B53" s="20" t="s">
        <v>128</v>
      </c>
      <c r="C53" s="20">
        <v>2</v>
      </c>
      <c r="D53" s="20"/>
      <c r="E53" s="20"/>
      <c r="F53" s="20"/>
      <c r="G53" s="20"/>
      <c r="H53" s="20"/>
      <c r="I53" s="20"/>
      <c r="J53" s="20"/>
    </row>
    <row r="54" spans="2:12">
      <c r="B54" s="20" t="s">
        <v>80</v>
      </c>
      <c r="C54" s="20">
        <v>3</v>
      </c>
      <c r="D54" s="20"/>
      <c r="E54" s="20"/>
      <c r="F54" s="20"/>
      <c r="G54" s="20"/>
      <c r="H54" s="20"/>
      <c r="I54" s="20"/>
      <c r="J54" s="20"/>
    </row>
    <row r="55" spans="2:12">
      <c r="B55" s="20"/>
      <c r="C55" s="20"/>
      <c r="D55" s="20"/>
      <c r="E55" s="20"/>
      <c r="F55" s="20"/>
      <c r="G55" s="20"/>
      <c r="H55" s="20"/>
      <c r="I55" s="20"/>
      <c r="J55" s="20"/>
    </row>
    <row r="56" spans="2:12">
      <c r="B56" s="22" t="s">
        <v>82</v>
      </c>
      <c r="C56" s="20"/>
      <c r="D56" s="20"/>
      <c r="E56" s="20"/>
      <c r="F56" s="20"/>
      <c r="G56" s="20"/>
      <c r="H56" s="20"/>
      <c r="I56" s="20"/>
      <c r="J56" s="20"/>
    </row>
    <row r="57" spans="2:12">
      <c r="B57" s="20"/>
      <c r="C57" s="20"/>
      <c r="D57" s="20"/>
      <c r="E57" s="20"/>
      <c r="F57" s="20"/>
      <c r="G57" s="20"/>
      <c r="H57" s="20"/>
      <c r="I57" s="20"/>
      <c r="J57" s="20"/>
    </row>
    <row r="58" spans="2:12" ht="22" thickBot="1">
      <c r="B58" s="20" t="s">
        <v>83</v>
      </c>
      <c r="C58" s="20" t="s">
        <v>84</v>
      </c>
      <c r="D58" s="20" t="s">
        <v>85</v>
      </c>
      <c r="E58" s="20" t="s">
        <v>86</v>
      </c>
      <c r="F58" s="20" t="s">
        <v>87</v>
      </c>
      <c r="G58" s="55" t="s">
        <v>88</v>
      </c>
      <c r="H58" s="55" t="s">
        <v>89</v>
      </c>
      <c r="I58" s="24" t="s">
        <v>90</v>
      </c>
      <c r="K58" s="20" t="s">
        <v>91</v>
      </c>
      <c r="L58" s="20" t="s">
        <v>92</v>
      </c>
    </row>
    <row r="59" spans="2:12" ht="16" thickTop="1">
      <c r="B59" s="20" t="s">
        <v>93</v>
      </c>
      <c r="C59" s="48">
        <v>2</v>
      </c>
      <c r="D59" s="20">
        <f>IF(C59="",2,C59)</f>
        <v>2</v>
      </c>
      <c r="E59" s="20">
        <v>1</v>
      </c>
      <c r="F59" s="20">
        <v>2</v>
      </c>
      <c r="G59" s="20">
        <v>1</v>
      </c>
      <c r="H59" s="52"/>
      <c r="I59" s="52"/>
      <c r="K59" s="20">
        <f>IF(D59=1,"",1)</f>
        <v>1</v>
      </c>
      <c r="L59" s="20" t="s">
        <v>129</v>
      </c>
    </row>
    <row r="60" spans="2:12">
      <c r="B60" s="20" t="s">
        <v>95</v>
      </c>
      <c r="C60" s="49">
        <v>1</v>
      </c>
      <c r="D60" s="20" t="str">
        <f>IF(D59=1,C60,"")</f>
        <v/>
      </c>
      <c r="E60" s="20">
        <v>2</v>
      </c>
      <c r="F60" s="20">
        <v>1</v>
      </c>
      <c r="G60" s="20">
        <v>1</v>
      </c>
      <c r="H60" s="20" t="str">
        <f>IF(C59=2,$K$4,"")</f>
        <v xml:space="preserve">Da Sie die obige Frage mit "Nein" beantwortet haben, fliessen die Antworten von den folgenden Fragen nicht mehr in die Beurteilung ein. </v>
      </c>
      <c r="I60" s="24">
        <f>IF(I59=1,1,IF(H60=$K$4,1,""))</f>
        <v>1</v>
      </c>
      <c r="K60" s="20">
        <f>IF(K59=1,1,IF(D60=1,"",1))</f>
        <v>1</v>
      </c>
      <c r="L60" s="20" t="s">
        <v>130</v>
      </c>
    </row>
    <row r="61" spans="2:12">
      <c r="B61" s="20" t="s">
        <v>99</v>
      </c>
      <c r="C61" s="49">
        <v>1</v>
      </c>
      <c r="D61" s="20" t="str">
        <f>IF(D60=1,C61,"")</f>
        <v/>
      </c>
      <c r="E61" s="20">
        <v>3</v>
      </c>
      <c r="F61" s="20">
        <v>1</v>
      </c>
      <c r="G61" s="20">
        <v>2</v>
      </c>
      <c r="H61" s="20" t="str">
        <f t="shared" ref="H61:H70" si="6">IF(D60=0,"",IF(E60=$C$74,$K$4,""))</f>
        <v/>
      </c>
      <c r="I61" s="24">
        <f>IF(I60=1,1,IF(H61=$K$4,1,""))</f>
        <v>1</v>
      </c>
      <c r="J61" s="20"/>
      <c r="K61" s="20">
        <f t="shared" ref="K61:K70" si="7">IF(K60=1,1,IF(D61=1,"",1))</f>
        <v>1</v>
      </c>
      <c r="L61" s="20" t="s">
        <v>131</v>
      </c>
    </row>
    <row r="62" spans="2:12">
      <c r="B62" s="20" t="s">
        <v>101</v>
      </c>
      <c r="C62" s="49">
        <v>1</v>
      </c>
      <c r="D62" s="20" t="str">
        <f>IF(D61=1,C62,"")</f>
        <v/>
      </c>
      <c r="E62" s="20">
        <v>4</v>
      </c>
      <c r="F62" s="20">
        <v>1</v>
      </c>
      <c r="G62" s="20">
        <v>2</v>
      </c>
      <c r="H62" s="20" t="str">
        <f t="shared" si="6"/>
        <v/>
      </c>
      <c r="I62" s="24">
        <f>IF(I61=1,1,IF(H62=$K$4,1,""))</f>
        <v>1</v>
      </c>
      <c r="J62" s="20"/>
      <c r="K62" s="20">
        <f t="shared" si="7"/>
        <v>1</v>
      </c>
      <c r="L62" s="20" t="s">
        <v>132</v>
      </c>
    </row>
    <row r="63" spans="2:12">
      <c r="B63" s="20" t="s">
        <v>103</v>
      </c>
      <c r="C63" s="49">
        <v>1</v>
      </c>
      <c r="D63" s="21" t="str">
        <f>IF(D62=1,C63,"")</f>
        <v/>
      </c>
      <c r="E63" s="20">
        <v>5</v>
      </c>
      <c r="F63" s="20">
        <v>1</v>
      </c>
      <c r="G63" s="20">
        <v>2</v>
      </c>
      <c r="H63" s="20" t="str">
        <f t="shared" si="6"/>
        <v/>
      </c>
      <c r="I63" s="24">
        <f t="shared" ref="I63:I70" si="8">IF(I62=1,1,IF(H63=$K$4,1,""))</f>
        <v>1</v>
      </c>
      <c r="J63" s="20"/>
      <c r="K63" s="20">
        <f t="shared" si="7"/>
        <v>1</v>
      </c>
      <c r="L63" s="20" t="s">
        <v>133</v>
      </c>
    </row>
    <row r="64" spans="2:12">
      <c r="B64" s="20" t="s">
        <v>105</v>
      </c>
      <c r="C64" s="49">
        <v>1</v>
      </c>
      <c r="D64" s="20" t="str">
        <f t="shared" ref="D64:D70" si="9">IF(D63=1,C64,"")</f>
        <v/>
      </c>
      <c r="E64" s="20">
        <v>6</v>
      </c>
      <c r="F64" s="20">
        <v>1</v>
      </c>
      <c r="G64" s="20">
        <v>2</v>
      </c>
      <c r="H64" s="20" t="str">
        <f t="shared" si="6"/>
        <v/>
      </c>
      <c r="I64" s="24">
        <f t="shared" si="8"/>
        <v>1</v>
      </c>
      <c r="J64" s="20"/>
      <c r="K64" s="20">
        <f t="shared" si="7"/>
        <v>1</v>
      </c>
      <c r="L64" s="20" t="s">
        <v>134</v>
      </c>
    </row>
    <row r="65" spans="2:15">
      <c r="B65" s="20" t="s">
        <v>107</v>
      </c>
      <c r="C65" s="49">
        <v>1</v>
      </c>
      <c r="D65" s="20" t="str">
        <f t="shared" si="9"/>
        <v/>
      </c>
      <c r="E65" s="20">
        <v>7</v>
      </c>
      <c r="F65" s="20">
        <v>1</v>
      </c>
      <c r="G65" s="20">
        <v>2</v>
      </c>
      <c r="H65" s="20" t="str">
        <f t="shared" si="6"/>
        <v/>
      </c>
      <c r="I65" s="24">
        <f>IF(I64=1,1,IF(H65=$K$4,1,""))</f>
        <v>1</v>
      </c>
      <c r="J65" s="20"/>
      <c r="K65" s="20">
        <f t="shared" si="7"/>
        <v>1</v>
      </c>
      <c r="L65" s="20" t="s">
        <v>135</v>
      </c>
    </row>
    <row r="66" spans="2:15">
      <c r="B66" s="20" t="s">
        <v>136</v>
      </c>
      <c r="C66" s="49">
        <v>1</v>
      </c>
      <c r="D66" s="20" t="str">
        <f t="shared" si="9"/>
        <v/>
      </c>
      <c r="E66" s="20">
        <v>8</v>
      </c>
      <c r="F66" s="20">
        <v>1</v>
      </c>
      <c r="G66" s="20">
        <v>2</v>
      </c>
      <c r="H66" s="20" t="str">
        <f t="shared" si="6"/>
        <v/>
      </c>
      <c r="I66" s="20">
        <f t="shared" si="8"/>
        <v>1</v>
      </c>
      <c r="J66" s="20"/>
      <c r="K66" s="20">
        <f t="shared" si="7"/>
        <v>1</v>
      </c>
      <c r="L66" s="20" t="s">
        <v>137</v>
      </c>
    </row>
    <row r="67" spans="2:15">
      <c r="B67" s="20" t="s">
        <v>138</v>
      </c>
      <c r="C67" s="49">
        <v>1</v>
      </c>
      <c r="D67" s="20" t="str">
        <f t="shared" si="9"/>
        <v/>
      </c>
      <c r="E67" s="20">
        <v>9</v>
      </c>
      <c r="F67" s="20">
        <v>1</v>
      </c>
      <c r="G67" s="20">
        <v>3</v>
      </c>
      <c r="H67" s="20" t="str">
        <f t="shared" si="6"/>
        <v/>
      </c>
      <c r="I67" s="20">
        <f t="shared" si="8"/>
        <v>1</v>
      </c>
      <c r="J67" s="20"/>
      <c r="K67" s="20">
        <f t="shared" si="7"/>
        <v>1</v>
      </c>
      <c r="L67" s="20" t="s">
        <v>139</v>
      </c>
    </row>
    <row r="68" spans="2:15">
      <c r="B68" s="20" t="s">
        <v>140</v>
      </c>
      <c r="C68" s="49">
        <v>1</v>
      </c>
      <c r="D68" s="20" t="str">
        <f t="shared" si="9"/>
        <v/>
      </c>
      <c r="E68" s="20">
        <v>10</v>
      </c>
      <c r="F68" s="20">
        <v>1</v>
      </c>
      <c r="G68" s="20">
        <v>3</v>
      </c>
      <c r="H68" s="20" t="str">
        <f t="shared" si="6"/>
        <v/>
      </c>
      <c r="I68" s="20">
        <f t="shared" si="8"/>
        <v>1</v>
      </c>
      <c r="J68" s="20"/>
      <c r="K68" s="20">
        <f t="shared" si="7"/>
        <v>1</v>
      </c>
      <c r="L68" s="20" t="s">
        <v>141</v>
      </c>
    </row>
    <row r="69" spans="2:15">
      <c r="B69" s="20" t="s">
        <v>142</v>
      </c>
      <c r="C69" s="49">
        <v>1</v>
      </c>
      <c r="D69" s="20" t="str">
        <f t="shared" si="9"/>
        <v/>
      </c>
      <c r="E69" s="20">
        <v>11</v>
      </c>
      <c r="F69" s="20">
        <v>1</v>
      </c>
      <c r="G69" s="20">
        <v>3</v>
      </c>
      <c r="H69" s="20" t="str">
        <f t="shared" si="6"/>
        <v/>
      </c>
      <c r="I69" s="24">
        <f t="shared" si="8"/>
        <v>1</v>
      </c>
      <c r="J69" s="20"/>
      <c r="K69" s="20">
        <f t="shared" si="7"/>
        <v>1</v>
      </c>
      <c r="L69" s="20" t="s">
        <v>143</v>
      </c>
    </row>
    <row r="70" spans="2:15" ht="16" thickBot="1">
      <c r="B70" s="20" t="s">
        <v>144</v>
      </c>
      <c r="C70" s="50">
        <v>1</v>
      </c>
      <c r="D70" s="20" t="str">
        <f t="shared" si="9"/>
        <v/>
      </c>
      <c r="E70" s="20">
        <v>12</v>
      </c>
      <c r="F70" s="20">
        <v>1</v>
      </c>
      <c r="G70" s="20">
        <v>4</v>
      </c>
      <c r="H70" s="20" t="str">
        <f t="shared" si="6"/>
        <v/>
      </c>
      <c r="I70" s="24">
        <f t="shared" si="8"/>
        <v>1</v>
      </c>
      <c r="J70" s="20"/>
      <c r="K70" s="20">
        <f t="shared" si="7"/>
        <v>1</v>
      </c>
      <c r="L70" s="20" t="s">
        <v>145</v>
      </c>
    </row>
    <row r="71" spans="2:15" ht="16" thickTop="1">
      <c r="B71" s="20" t="s">
        <v>146</v>
      </c>
      <c r="C71" s="20">
        <v>2</v>
      </c>
      <c r="D71" s="20">
        <f t="shared" ref="D71" si="10">C71</f>
        <v>2</v>
      </c>
      <c r="E71" s="20">
        <v>13</v>
      </c>
      <c r="F71" s="20">
        <v>1</v>
      </c>
      <c r="G71" s="21">
        <f>IF(C69=1,IF(C63=1,4,3),3)</f>
        <v>4</v>
      </c>
      <c r="H71" s="52"/>
      <c r="I71" s="52"/>
      <c r="J71" s="20"/>
      <c r="K71" s="20"/>
    </row>
    <row r="72" spans="2:15">
      <c r="B72" s="20"/>
      <c r="C72" s="20"/>
      <c r="D72" s="20"/>
      <c r="E72" s="20"/>
      <c r="F72" s="20"/>
      <c r="G72" s="20"/>
      <c r="H72" s="20"/>
      <c r="I72" s="20"/>
      <c r="J72" s="20"/>
      <c r="O72" s="38"/>
    </row>
    <row r="73" spans="2:15">
      <c r="B73" s="20" t="s">
        <v>110</v>
      </c>
      <c r="C73" s="20" cm="1">
        <f t="array" ref="C73">SUMPRODUCT($F$59:$F$71,(D59:D71=1)*1)</f>
        <v>0</v>
      </c>
      <c r="D73" s="20"/>
      <c r="E73" s="20"/>
      <c r="F73" s="20"/>
      <c r="G73" s="20"/>
      <c r="H73" s="20"/>
      <c r="I73" s="20"/>
      <c r="J73" s="20"/>
      <c r="K73" s="20" t="s">
        <v>111</v>
      </c>
      <c r="L73" s="20" t="s">
        <v>112</v>
      </c>
      <c r="M73" s="19" t="s">
        <v>113</v>
      </c>
    </row>
    <row r="74" spans="2:15">
      <c r="B74" s="20" t="s">
        <v>110</v>
      </c>
      <c r="C74" s="20">
        <f>IF(C73=12,13,C73)</f>
        <v>0</v>
      </c>
      <c r="D74" s="20" t="s">
        <v>114</v>
      </c>
      <c r="E74" s="20"/>
      <c r="F74" s="20"/>
      <c r="G74" s="20"/>
      <c r="H74" s="20"/>
      <c r="I74" s="20"/>
      <c r="J74" s="20"/>
      <c r="K74" s="20">
        <v>1</v>
      </c>
      <c r="L74" s="20" t="str" cm="1">
        <f t="array" ref="L74:L84">_xlfn._xlws.FILTER(L59:L69,K59:K69=1)</f>
        <v>Deinieren Sie ein wissenschaftsbasiertes Klimaziel, um Ihre Klimaverpflichtungen transparent und glaubwürdig zu gestalten.</v>
      </c>
      <c r="M74" s="20" t="str">
        <f>IF(ISERROR(L74)=TRUE,"",L74)</f>
        <v>Deinieren Sie ein wissenschaftsbasiertes Klimaziel, um Ihre Klimaverpflichtungen transparent und glaubwürdig zu gestalten.</v>
      </c>
      <c r="O74" s="38"/>
    </row>
    <row r="75" spans="2:15">
      <c r="B75" s="20"/>
      <c r="C75" s="20"/>
      <c r="D75" s="20"/>
      <c r="E75" s="20"/>
      <c r="F75" s="20"/>
      <c r="G75" s="20"/>
      <c r="H75" s="20"/>
      <c r="I75" s="20"/>
      <c r="J75" s="20"/>
      <c r="K75" s="20">
        <v>2</v>
      </c>
      <c r="L75" s="20" t="str">
        <v>Setzen Sie sich ein kurzfristiges Klimaziel („near-term target“) im Sinne der SBTi 1.5°C Ziele und verpflichten Sie sich dazu, als Zeichen Ihres kurzfristigen Engagements.</v>
      </c>
      <c r="M75" s="20" t="str">
        <f>IF(L75="","",L75)</f>
        <v>Setzen Sie sich ein kurzfristiges Klimaziel („near-term target“) im Sinne der SBTi 1.5°C Ziele und verpflichten Sie sich dazu, als Zeichen Ihres kurzfristigen Engagements.</v>
      </c>
      <c r="O75" s="38"/>
    </row>
    <row r="76" spans="2:15">
      <c r="B76" s="20" t="s">
        <v>115</v>
      </c>
      <c r="C76" s="20">
        <f>IF(D59=2,G59,VLOOKUP(C74,$E$59:$G$71,3,FALSE))</f>
        <v>1</v>
      </c>
      <c r="D76" s="20"/>
      <c r="E76" s="20"/>
      <c r="F76" s="20"/>
      <c r="G76" s="20"/>
      <c r="H76" s="20"/>
      <c r="I76" s="20"/>
      <c r="J76" s="20"/>
      <c r="K76" s="20">
        <v>3</v>
      </c>
      <c r="L76" s="20" t="str">
        <v>Lassen Sie Ihr kurzfristiges Klimaziel („near-term target“) von der SBTi validieren, um dessen wissenschaftliche Fundierung und Anerkennung zu gewährleisten.</v>
      </c>
      <c r="M76" s="20" t="str">
        <f t="shared" ref="M76:M85" si="11">IF(L76="","",L76)</f>
        <v>Lassen Sie Ihr kurzfristiges Klimaziel („near-term target“) von der SBTi validieren, um dessen wissenschaftliche Fundierung und Anerkennung zu gewährleisten.</v>
      </c>
      <c r="O76" s="38"/>
    </row>
    <row r="77" spans="2:15">
      <c r="B77" s="20"/>
      <c r="C77" s="20"/>
      <c r="D77" s="20"/>
      <c r="E77" s="20"/>
      <c r="F77" s="20"/>
      <c r="G77" s="20"/>
      <c r="H77" s="20"/>
      <c r="I77" s="20"/>
      <c r="J77" s="20"/>
      <c r="K77" s="20">
        <v>4</v>
      </c>
      <c r="L77" s="20" t="str">
        <v>Integrieren Sie die Scope 3 Emissionen in Ihr kurzfristiges Klimaziel („near-term target“), um die gesamte Wertschöpfungskette zu betrachten.</v>
      </c>
      <c r="M77" s="20" t="str">
        <f t="shared" si="11"/>
        <v>Integrieren Sie die Scope 3 Emissionen in Ihr kurzfristiges Klimaziel („near-term target“), um die gesamte Wertschöpfungskette zu betrachten.</v>
      </c>
      <c r="O77" s="38"/>
    </row>
    <row r="78" spans="2:15">
      <c r="B78" s="20"/>
      <c r="C78" s="20"/>
      <c r="D78" s="20"/>
      <c r="E78" s="20"/>
      <c r="F78" s="20"/>
      <c r="G78" s="20"/>
      <c r="H78" s="20"/>
      <c r="I78" s="20"/>
      <c r="J78" s="20"/>
      <c r="K78" s="20">
        <v>5</v>
      </c>
      <c r="L78" s="20" t="str">
        <v>Entwickeln Sie einen klaren Plan zum Lieferantenengagement, um die gesamte Lieferkette effektiv zu dekarbonisieren.</v>
      </c>
      <c r="M78" s="20" t="str">
        <f t="shared" si="11"/>
        <v>Entwickeln Sie einen klaren Plan zum Lieferantenengagement, um die gesamte Lieferkette effektiv zu dekarbonisieren.</v>
      </c>
      <c r="O78" s="38"/>
    </row>
    <row r="79" spans="2:15">
      <c r="B79" s="22"/>
      <c r="C79" s="20"/>
      <c r="D79" s="20"/>
      <c r="E79" s="20"/>
      <c r="F79" s="20"/>
      <c r="G79" s="20"/>
      <c r="H79" s="20"/>
      <c r="I79" s="20"/>
      <c r="J79" s="20"/>
      <c r="K79" s="20">
        <v>6</v>
      </c>
      <c r="L79" s="20" t="str">
        <v>Erfassen Sie Fortschritte und weisen Sie diese aus, um Ihre Zielerreichung messbar und nachvollziehbar zu machen.</v>
      </c>
      <c r="M79" s="20" t="str">
        <f t="shared" si="11"/>
        <v>Erfassen Sie Fortschritte und weisen Sie diese aus, um Ihre Zielerreichung messbar und nachvollziehbar zu machen.</v>
      </c>
      <c r="O79" s="38"/>
    </row>
    <row r="80" spans="2:15">
      <c r="B80" s="23"/>
      <c r="C80" s="20"/>
      <c r="D80" s="20"/>
      <c r="E80" s="20"/>
      <c r="F80" s="20"/>
      <c r="G80" s="20"/>
      <c r="H80" s="20"/>
      <c r="I80" s="20"/>
      <c r="J80" s="20"/>
      <c r="K80" s="20">
        <v>7</v>
      </c>
      <c r="L80" s="20" t="str">
        <v>Erstellen Sie ein übergeordnetes klimastrategisches Dokument, um die verschiedenen Elemente Ihrer Strategie aufeinander abzustimmen und transparent zu kommunizieren.</v>
      </c>
      <c r="M80" s="20" t="str">
        <f t="shared" si="11"/>
        <v>Erstellen Sie ein übergeordnetes klimastrategisches Dokument, um die verschiedenen Elemente Ihrer Strategie aufeinander abzustimmen und transparent zu kommunizieren.</v>
      </c>
      <c r="O80"/>
    </row>
    <row r="81" spans="2:15">
      <c r="C81" s="23"/>
      <c r="K81" s="20">
        <v>8</v>
      </c>
      <c r="L81" s="20" t="str">
        <v>Setzen Sie sich ein Netto-Null-Ziel („net-zero target“) im Sinne der SBTi 1.5°C Ziele  und verpflichten Sie sich dazu, als Zeichen Ihres langfristigen Engagements.</v>
      </c>
      <c r="M81" s="20" t="str">
        <f t="shared" si="11"/>
        <v>Setzen Sie sich ein Netto-Null-Ziel („net-zero target“) im Sinne der SBTi 1.5°C Ziele  und verpflichten Sie sich dazu, als Zeichen Ihres langfristigen Engagements.</v>
      </c>
      <c r="O81" s="38"/>
    </row>
    <row r="82" spans="2:15">
      <c r="K82" s="20">
        <v>9</v>
      </c>
      <c r="L82" s="20" t="str">
        <v>Lassen Sie Ihr Netto-Null-Ziel („net-zero target“) von der SBTi validieren, um dessen wissenschaftliche Fundierung und Anerkennung zu gewährleisten.</v>
      </c>
      <c r="M82" s="20" t="str">
        <f t="shared" si="11"/>
        <v>Lassen Sie Ihr Netto-Null-Ziel („net-zero target“) von der SBTi validieren, um dessen wissenschaftliche Fundierung und Anerkennung zu gewährleisten.</v>
      </c>
      <c r="O82" s="38"/>
    </row>
    <row r="83" spans="2:15" ht="16" thickBot="1">
      <c r="B83" s="22" t="s">
        <v>116</v>
      </c>
      <c r="K83" s="20">
        <v>10</v>
      </c>
      <c r="L83" s="20" t="str">
        <v>Führen Sie eine externe Validierung der Zielfortschritte durch, um die Unabhängigkeit und Glaubwürdigkeit Ihrer Berichterstattung zu erhöhen.</v>
      </c>
      <c r="M83" s="20" t="str">
        <f t="shared" si="11"/>
        <v>Führen Sie eine externe Validierung der Zielfortschritte durch, um die Unabhängigkeit und Glaubwürdigkeit Ihrer Berichterstattung zu erhöhen.</v>
      </c>
      <c r="O83"/>
    </row>
    <row r="84" spans="2:15">
      <c r="B84" s="30"/>
      <c r="C84" s="31"/>
      <c r="D84" s="31" t="s">
        <v>117</v>
      </c>
      <c r="E84" s="31"/>
      <c r="F84" s="31"/>
      <c r="G84" s="32"/>
      <c r="K84" s="20">
        <v>11</v>
      </c>
      <c r="L84" s="20" t="str">
        <v>Begleiten und unterstützen Sie Ihre Lieferanten finanziell bei der Reduktion ihrer Emissionen, um die Reduktion der Treibhausgasemissionen der gesamten Lieferkette voranzutreiben.</v>
      </c>
      <c r="M84" s="20" t="str">
        <f t="shared" si="11"/>
        <v>Begleiten und unterstützen Sie Ihre Lieferanten finanziell bei der Reduktion ihrer Emissionen, um die Reduktion der Treibhausgasemissionen der gesamten Lieferkette voranzutreiben.</v>
      </c>
      <c r="O84" s="38"/>
    </row>
    <row r="85" spans="2:15">
      <c r="B85" s="33" t="s">
        <v>118</v>
      </c>
      <c r="C85" s="20">
        <v>1</v>
      </c>
      <c r="D85" s="20">
        <f>G86</f>
        <v>0</v>
      </c>
      <c r="E85" s="20"/>
      <c r="F85" s="20" t="s">
        <v>119</v>
      </c>
      <c r="G85" s="34">
        <f>C76</f>
        <v>1</v>
      </c>
      <c r="K85" s="20"/>
      <c r="L85" s="20"/>
      <c r="M85" s="20" t="str">
        <f t="shared" si="11"/>
        <v/>
      </c>
      <c r="O85" s="38"/>
    </row>
    <row r="86" spans="2:15">
      <c r="B86" s="33" t="s">
        <v>120</v>
      </c>
      <c r="C86" s="20">
        <v>1</v>
      </c>
      <c r="D86" s="20">
        <v>1</v>
      </c>
      <c r="E86" s="20"/>
      <c r="F86" s="20" t="s">
        <v>121</v>
      </c>
      <c r="G86" s="34">
        <f>G85-1</f>
        <v>0</v>
      </c>
      <c r="O86"/>
    </row>
    <row r="87" spans="2:15">
      <c r="B87" s="33" t="s">
        <v>122</v>
      </c>
      <c r="C87" s="20">
        <v>1</v>
      </c>
      <c r="D87" s="20"/>
      <c r="E87" s="20"/>
      <c r="F87" s="20"/>
      <c r="G87" s="34"/>
      <c r="O87" s="38"/>
    </row>
    <row r="88" spans="2:15" ht="16" thickBot="1">
      <c r="B88" s="35" t="s">
        <v>123</v>
      </c>
      <c r="C88" s="36">
        <v>1</v>
      </c>
      <c r="D88" s="36"/>
      <c r="E88" s="36"/>
      <c r="F88" s="36"/>
      <c r="G88" s="37"/>
      <c r="O88" s="38"/>
    </row>
    <row r="89" spans="2:15">
      <c r="O89"/>
    </row>
    <row r="90" spans="2:15" ht="17.5">
      <c r="B90" s="3" t="s">
        <v>147</v>
      </c>
      <c r="C90" s="2"/>
      <c r="D90" s="2"/>
      <c r="E90" s="2"/>
      <c r="F90" s="2"/>
      <c r="G90" s="2"/>
      <c r="H90" s="2"/>
      <c r="I90" s="2"/>
      <c r="O90" s="38"/>
    </row>
    <row r="91" spans="2:15">
      <c r="L91" s="20"/>
      <c r="O91" s="38"/>
    </row>
    <row r="92" spans="2:15">
      <c r="B92" s="22" t="s">
        <v>148</v>
      </c>
      <c r="C92" s="20"/>
      <c r="D92" s="20"/>
      <c r="E92" s="20"/>
      <c r="F92" s="20"/>
      <c r="G92" s="20"/>
      <c r="H92" s="20"/>
      <c r="I92" s="20"/>
      <c r="J92" s="20"/>
      <c r="K92" s="20"/>
      <c r="L92" s="20"/>
      <c r="O92" s="38"/>
    </row>
    <row r="93" spans="2:15">
      <c r="B93" s="20" t="s">
        <v>77</v>
      </c>
      <c r="C93" s="20" t="s">
        <v>78</v>
      </c>
      <c r="D93" s="20"/>
      <c r="E93" s="20"/>
      <c r="F93" s="20"/>
      <c r="G93" s="20"/>
      <c r="H93" s="20"/>
      <c r="I93" s="20"/>
      <c r="L93" s="20"/>
      <c r="O93" s="38"/>
    </row>
    <row r="94" spans="2:15">
      <c r="B94" s="20" t="s">
        <v>79</v>
      </c>
      <c r="C94" s="20">
        <v>0</v>
      </c>
      <c r="D94" s="20" t="s">
        <v>80</v>
      </c>
      <c r="E94" s="20"/>
      <c r="F94" s="20"/>
      <c r="G94" s="20"/>
      <c r="H94" s="20"/>
      <c r="I94" s="20"/>
      <c r="L94" s="20"/>
      <c r="O94" s="38"/>
    </row>
    <row r="95" spans="2:15">
      <c r="B95" s="20" t="s">
        <v>81</v>
      </c>
      <c r="C95" s="20">
        <v>1</v>
      </c>
      <c r="D95" s="20" t="s">
        <v>81</v>
      </c>
      <c r="E95" s="20"/>
      <c r="F95" s="20"/>
      <c r="G95" s="20"/>
      <c r="H95" s="20"/>
      <c r="I95" s="20"/>
      <c r="L95" s="20"/>
      <c r="O95"/>
    </row>
    <row r="96" spans="2:15">
      <c r="B96" s="20" t="s">
        <v>80</v>
      </c>
      <c r="C96" s="20">
        <v>2</v>
      </c>
      <c r="D96" s="20" t="s">
        <v>80</v>
      </c>
      <c r="E96" s="20"/>
      <c r="F96" s="20"/>
      <c r="G96" s="20"/>
      <c r="H96" s="20"/>
      <c r="I96" s="20"/>
      <c r="L96" s="20"/>
      <c r="O96"/>
    </row>
    <row r="97" spans="2:15">
      <c r="B97" s="20"/>
      <c r="C97" s="20"/>
      <c r="D97" s="20"/>
      <c r="E97" s="20"/>
      <c r="F97" s="20"/>
      <c r="G97" s="20"/>
      <c r="H97" s="20"/>
      <c r="I97" s="20"/>
      <c r="L97" s="20"/>
      <c r="O97" s="38"/>
    </row>
    <row r="98" spans="2:15">
      <c r="B98" s="20"/>
      <c r="C98" s="20"/>
      <c r="D98" s="20"/>
      <c r="E98" s="20"/>
      <c r="F98" s="20"/>
      <c r="G98" s="20"/>
      <c r="H98" s="20"/>
      <c r="I98" s="20"/>
      <c r="J98" s="20"/>
      <c r="K98" s="20"/>
      <c r="L98" s="20"/>
    </row>
    <row r="99" spans="2:15">
      <c r="B99" s="22" t="s">
        <v>82</v>
      </c>
      <c r="C99" s="20"/>
      <c r="D99" s="20"/>
      <c r="E99" s="20"/>
      <c r="F99" s="20"/>
      <c r="G99" s="20"/>
      <c r="H99" s="20"/>
      <c r="I99" s="20"/>
      <c r="J99" s="20"/>
      <c r="K99" s="20"/>
      <c r="L99" s="20"/>
      <c r="O99" s="38"/>
    </row>
    <row r="100" spans="2:15">
      <c r="B100" s="20"/>
      <c r="C100" s="20"/>
      <c r="D100" s="20"/>
      <c r="E100" s="20"/>
      <c r="F100" s="20"/>
      <c r="G100" s="20"/>
      <c r="H100" s="20"/>
      <c r="I100" s="20"/>
      <c r="J100" s="20"/>
      <c r="K100" s="20"/>
      <c r="L100" s="20"/>
      <c r="O100" s="38"/>
    </row>
    <row r="101" spans="2:15" ht="22" thickBot="1">
      <c r="B101" s="20" t="s">
        <v>83</v>
      </c>
      <c r="C101" s="20" t="s">
        <v>84</v>
      </c>
      <c r="D101" s="20" t="s">
        <v>85</v>
      </c>
      <c r="E101" s="20" t="s">
        <v>149</v>
      </c>
      <c r="F101" s="20" t="s">
        <v>86</v>
      </c>
      <c r="G101" s="20" t="s">
        <v>87</v>
      </c>
      <c r="H101" s="55" t="s">
        <v>88</v>
      </c>
      <c r="I101" s="55" t="s">
        <v>89</v>
      </c>
      <c r="J101" s="24" t="s">
        <v>90</v>
      </c>
      <c r="K101" s="20" t="s">
        <v>91</v>
      </c>
      <c r="L101" s="20" t="s">
        <v>92</v>
      </c>
      <c r="M101" s="20"/>
      <c r="N101" s="20"/>
    </row>
    <row r="102" spans="2:15" ht="16" thickTop="1">
      <c r="B102" s="20" t="s">
        <v>93</v>
      </c>
      <c r="C102" s="48">
        <v>2</v>
      </c>
      <c r="D102" s="20">
        <f>IF(C102="",2,C102)</f>
        <v>2</v>
      </c>
      <c r="E102" s="20">
        <f>IF(D102="","",D102)</f>
        <v>2</v>
      </c>
      <c r="F102" s="20">
        <v>1</v>
      </c>
      <c r="G102" s="20">
        <v>2</v>
      </c>
      <c r="H102" s="20">
        <v>1</v>
      </c>
      <c r="I102" s="52"/>
      <c r="J102" s="52"/>
      <c r="K102" s="20">
        <f>IF(D102=1,"",1)</f>
        <v>1</v>
      </c>
      <c r="L102" s="20" t="s">
        <v>150</v>
      </c>
      <c r="M102" s="20"/>
      <c r="N102" s="20"/>
    </row>
    <row r="103" spans="2:15">
      <c r="B103" s="20" t="s">
        <v>95</v>
      </c>
      <c r="C103" s="49">
        <v>1</v>
      </c>
      <c r="D103" s="20" t="str">
        <f>IF(D102=1,C103,"")</f>
        <v/>
      </c>
      <c r="E103" s="20" t="str">
        <f t="shared" ref="E103:E111" si="12">IF(D103="","",D103)</f>
        <v/>
      </c>
      <c r="F103" s="20">
        <v>2</v>
      </c>
      <c r="G103" s="20">
        <v>1</v>
      </c>
      <c r="H103" s="20">
        <v>1</v>
      </c>
      <c r="I103" s="20" t="str">
        <f>IF(C102=2,$K$4,"")</f>
        <v xml:space="preserve">Da Sie die obige Frage mit "Nein" beantwortet haben, fliessen die Antworten von den folgenden Fragen nicht mehr in die Beurteilung ein. </v>
      </c>
      <c r="J103" s="24">
        <f>IF(J102=1,1,IF(I103=$K$4,1,""))</f>
        <v>1</v>
      </c>
      <c r="K103" s="20">
        <f>IF(K102=1,1,IF(D103=1,"",1))</f>
        <v>1</v>
      </c>
      <c r="L103" s="20" t="s">
        <v>151</v>
      </c>
      <c r="M103" s="20"/>
      <c r="N103" s="20"/>
    </row>
    <row r="104" spans="2:15">
      <c r="B104" s="20" t="s">
        <v>97</v>
      </c>
      <c r="C104" s="49">
        <v>1</v>
      </c>
      <c r="D104" s="20" t="str">
        <f t="shared" ref="D104:D105" si="13">IF(D103=1,C104,"")</f>
        <v/>
      </c>
      <c r="E104" s="20" t="str">
        <f t="shared" si="12"/>
        <v/>
      </c>
      <c r="F104" s="20">
        <v>3</v>
      </c>
      <c r="G104" s="20">
        <v>1</v>
      </c>
      <c r="H104" s="20">
        <v>1</v>
      </c>
      <c r="I104" s="20" t="str">
        <f>IF(D103=0,"",IF(F103=$C$114,$K$4,""))</f>
        <v/>
      </c>
      <c r="J104" s="24">
        <f t="shared" ref="J104:J106" si="14">IF(J103=1,1,IF(I104=$K$4,1,""))</f>
        <v>1</v>
      </c>
      <c r="K104" s="20">
        <f>IF(K103=1,1,IF(D104=1,"",1))</f>
        <v>1</v>
      </c>
      <c r="L104" s="20" t="s">
        <v>152</v>
      </c>
      <c r="M104" s="20"/>
      <c r="N104" s="20"/>
    </row>
    <row r="105" spans="2:15">
      <c r="B105" s="20" t="s">
        <v>99</v>
      </c>
      <c r="C105" s="49">
        <v>1</v>
      </c>
      <c r="D105" s="20" t="str">
        <f t="shared" si="13"/>
        <v/>
      </c>
      <c r="E105" s="20" t="str">
        <f t="shared" si="12"/>
        <v/>
      </c>
      <c r="F105" s="20">
        <v>4</v>
      </c>
      <c r="G105" s="20">
        <v>1</v>
      </c>
      <c r="H105" s="20">
        <v>2</v>
      </c>
      <c r="I105" s="20" t="str">
        <f>IF(D104=0,"",IF(F104=$C$114,$K$4,""))</f>
        <v/>
      </c>
      <c r="J105" s="24">
        <f t="shared" si="14"/>
        <v>1</v>
      </c>
      <c r="K105" s="20">
        <f>IF(K104=1,1,IF(D105=1,"",1))</f>
        <v>1</v>
      </c>
      <c r="L105" s="20" t="s">
        <v>153</v>
      </c>
      <c r="M105" s="20"/>
      <c r="N105" s="20"/>
    </row>
    <row r="106" spans="2:15">
      <c r="B106" s="20" t="s">
        <v>101</v>
      </c>
      <c r="C106" s="49">
        <v>1</v>
      </c>
      <c r="D106" s="20" t="str">
        <f>IF(D105=1,C106,"")</f>
        <v/>
      </c>
      <c r="E106" s="54" t="str">
        <f>IF(OR(D106=1,D106=2),1,"2")</f>
        <v>2</v>
      </c>
      <c r="F106" s="20">
        <v>5</v>
      </c>
      <c r="G106" s="20">
        <v>1</v>
      </c>
      <c r="H106" s="20">
        <v>2</v>
      </c>
      <c r="I106" s="56" t="str">
        <f>IF(D105=0,"",IF(F105=$C$114,$K$4,""))</f>
        <v/>
      </c>
      <c r="J106" s="57">
        <f t="shared" si="14"/>
        <v>1</v>
      </c>
      <c r="K106" s="21"/>
      <c r="L106" s="20"/>
      <c r="M106" s="20"/>
      <c r="N106" s="20"/>
    </row>
    <row r="107" spans="2:15">
      <c r="B107" s="20" t="s">
        <v>103</v>
      </c>
      <c r="C107" s="49">
        <v>1</v>
      </c>
      <c r="D107" s="21" t="str">
        <f>IF(D106=1,C107,"")</f>
        <v/>
      </c>
      <c r="E107" s="20" t="str">
        <f>IF(E106="","",IF(D106=2,1,D107))</f>
        <v/>
      </c>
      <c r="F107" s="20">
        <v>6</v>
      </c>
      <c r="G107" s="20">
        <v>1</v>
      </c>
      <c r="H107" s="20">
        <v>2</v>
      </c>
      <c r="I107" s="21" t="str">
        <f>IF(D106=2,"Diese Frage muss nicht beantwortet werden","")</f>
        <v/>
      </c>
      <c r="J107" s="58">
        <f>IF(J106=1,1,IF(I107="","",1))</f>
        <v>1</v>
      </c>
      <c r="K107" s="21"/>
      <c r="L107" s="20"/>
      <c r="M107" s="20"/>
      <c r="N107" s="20"/>
    </row>
    <row r="108" spans="2:15">
      <c r="B108" s="20" t="s">
        <v>105</v>
      </c>
      <c r="C108" s="49">
        <v>1</v>
      </c>
      <c r="D108" s="21" t="str">
        <f>IF(D106=2,C108,"")</f>
        <v/>
      </c>
      <c r="E108" s="20" t="str">
        <f>IF(E106="","",IF(D106=1,1,D108))</f>
        <v/>
      </c>
      <c r="F108" s="20">
        <v>7</v>
      </c>
      <c r="G108" s="20">
        <v>1</v>
      </c>
      <c r="H108" s="20">
        <v>2</v>
      </c>
      <c r="I108" s="21" t="str">
        <f>IF(D106=1,"Diese Frage muss nicht beantwortet werden","")</f>
        <v/>
      </c>
      <c r="J108" s="58">
        <f>IF(J106=1,1,IF(I108="","",1))</f>
        <v>1</v>
      </c>
      <c r="K108" s="20">
        <f>IF(K105=1,1,IF(D108="","",IF(D108=1,"",1)))</f>
        <v>1</v>
      </c>
      <c r="L108" s="20" t="s">
        <v>154</v>
      </c>
      <c r="M108" s="20"/>
      <c r="N108" s="20"/>
    </row>
    <row r="109" spans="2:15" ht="16" thickBot="1">
      <c r="B109" s="20" t="s">
        <v>107</v>
      </c>
      <c r="C109" s="50">
        <v>1</v>
      </c>
      <c r="D109" s="20" t="str">
        <f>IF(OR(D107=2,D108=1),C109,"")</f>
        <v/>
      </c>
      <c r="E109" s="20" t="str">
        <f t="shared" si="12"/>
        <v/>
      </c>
      <c r="F109" s="20">
        <v>8</v>
      </c>
      <c r="G109" s="20">
        <v>1</v>
      </c>
      <c r="H109" s="20">
        <v>2</v>
      </c>
      <c r="I109" s="21" t="str">
        <f>IF(D107=1,$K$4,IF(D108=2,$K$4,""))</f>
        <v/>
      </c>
      <c r="J109" s="58">
        <f>IF(J106=1,1,IF(I109="","",1))</f>
        <v>1</v>
      </c>
      <c r="K109" s="20">
        <f>IF(OR(D107=2,D108=1),IF(D109=1,"",1),1)</f>
        <v>1</v>
      </c>
      <c r="L109" s="20" t="s">
        <v>155</v>
      </c>
      <c r="M109" s="20"/>
      <c r="N109" s="20"/>
      <c r="O109" s="39"/>
    </row>
    <row r="110" spans="2:15" ht="16" thickTop="1">
      <c r="B110" s="20" t="s">
        <v>156</v>
      </c>
      <c r="C110" s="20">
        <v>2</v>
      </c>
      <c r="D110" s="20">
        <f>C110</f>
        <v>2</v>
      </c>
      <c r="E110" s="20">
        <f t="shared" si="12"/>
        <v>2</v>
      </c>
      <c r="F110" s="20">
        <v>9</v>
      </c>
      <c r="G110" s="20">
        <v>1</v>
      </c>
      <c r="H110" s="20">
        <v>3</v>
      </c>
      <c r="I110" s="52"/>
      <c r="J110" s="52"/>
      <c r="K110" s="41">
        <f>IF(D107=1,"",1)</f>
        <v>1</v>
      </c>
      <c r="L110" s="20" t="s">
        <v>157</v>
      </c>
      <c r="M110" s="20"/>
      <c r="N110" s="20"/>
      <c r="O110" s="38"/>
    </row>
    <row r="111" spans="2:15">
      <c r="B111" s="20" t="s">
        <v>158</v>
      </c>
      <c r="C111" s="20">
        <v>2</v>
      </c>
      <c r="D111" s="20">
        <f>C111</f>
        <v>2</v>
      </c>
      <c r="E111" s="20">
        <f t="shared" si="12"/>
        <v>2</v>
      </c>
      <c r="F111" s="20">
        <v>10</v>
      </c>
      <c r="G111" s="20">
        <v>1</v>
      </c>
      <c r="H111" s="20">
        <v>4</v>
      </c>
      <c r="I111" s="52"/>
      <c r="J111" s="52"/>
      <c r="K111" s="41" t="s">
        <v>159</v>
      </c>
      <c r="L111" s="20"/>
      <c r="M111" s="20"/>
      <c r="N111" s="20"/>
      <c r="O111" s="40"/>
    </row>
    <row r="112" spans="2:15">
      <c r="B112" s="20"/>
      <c r="C112" s="20"/>
      <c r="D112" s="20"/>
      <c r="F112" s="20"/>
      <c r="G112" s="20"/>
      <c r="H112" s="20"/>
      <c r="I112" s="20"/>
      <c r="J112" s="24" t="s">
        <v>160</v>
      </c>
      <c r="K112" s="20"/>
      <c r="L112" s="20"/>
      <c r="M112" s="20"/>
      <c r="N112" s="20"/>
      <c r="O112"/>
    </row>
    <row r="113" spans="2:17">
      <c r="B113" s="20" t="s">
        <v>110</v>
      </c>
      <c r="C113" s="20" cm="1">
        <f t="array" ref="C113">SUMPRODUCT($G$102:$G$109,(E102:E109=1)*1)</f>
        <v>0</v>
      </c>
      <c r="D113" s="20"/>
      <c r="E113" s="20"/>
      <c r="F113" s="20"/>
      <c r="G113" s="20"/>
      <c r="H113" s="20"/>
      <c r="I113" s="20"/>
      <c r="J113" s="20"/>
      <c r="K113" s="20" t="s">
        <v>111</v>
      </c>
      <c r="L113" s="20" t="s">
        <v>112</v>
      </c>
      <c r="M113" s="19" t="s">
        <v>113</v>
      </c>
      <c r="N113" s="20"/>
      <c r="O113" s="38"/>
    </row>
    <row r="114" spans="2:17">
      <c r="B114" s="20" t="s">
        <v>110</v>
      </c>
      <c r="C114" s="20">
        <f>IF(D107=1,10,IF(C113=8,IF(D109=1,9,8),C113))</f>
        <v>0</v>
      </c>
      <c r="D114" s="20" t="s">
        <v>114</v>
      </c>
      <c r="E114" s="20"/>
      <c r="F114" s="20"/>
      <c r="G114" s="20"/>
      <c r="H114" s="20"/>
      <c r="I114" s="20"/>
      <c r="J114" s="20"/>
      <c r="K114" s="20">
        <v>1</v>
      </c>
      <c r="L114" s="20" t="str" cm="1">
        <f t="array" ref="L114:L120">_xlfn._xlws.FILTER(L102:L110,K102:K110=1)</f>
        <v>Entwickeln Sie ein Klimafinanzierungsportfolio, um über Ihre eigene Wertschöpfungskette hinaus zum globalen Klimaschutz beizutragen.</v>
      </c>
      <c r="M114" s="20" t="str">
        <f>IF(ISERROR(L114)=TRUE,"",L114)</f>
        <v>Entwickeln Sie ein Klimafinanzierungsportfolio, um über Ihre eigene Wertschöpfungskette hinaus zum globalen Klimaschutz beizutragen.</v>
      </c>
      <c r="N114" s="20"/>
      <c r="O114" s="38"/>
    </row>
    <row r="115" spans="2:17">
      <c r="B115" s="20"/>
      <c r="C115" s="20"/>
      <c r="D115" s="20"/>
      <c r="E115" s="20"/>
      <c r="F115" s="20"/>
      <c r="G115" s="20"/>
      <c r="H115" s="20"/>
      <c r="I115" s="20"/>
      <c r="J115" s="20"/>
      <c r="K115" s="20">
        <v>2</v>
      </c>
      <c r="L115" s="20" t="str">
        <v>Verzichten Sie auf Aussagen zur Klimaneutralität oder Kompensation, um falsche und irreführende Claims zu vermeiden.</v>
      </c>
      <c r="M115" s="20" t="str">
        <f>IF(L115="","",L115)</f>
        <v>Verzichten Sie auf Aussagen zur Klimaneutralität oder Kompensation, um falsche und irreführende Claims zu vermeiden.</v>
      </c>
      <c r="N115" s="20"/>
      <c r="O115"/>
    </row>
    <row r="116" spans="2:17">
      <c r="B116" s="20" t="s">
        <v>115</v>
      </c>
      <c r="C116" s="20">
        <f>IF(D102=2,H102,VLOOKUP(C114,$F$102:$H$111,3,FALSE))</f>
        <v>1</v>
      </c>
      <c r="D116" s="20"/>
      <c r="E116" s="20"/>
      <c r="F116" s="20"/>
      <c r="G116" s="20"/>
      <c r="H116" s="20"/>
      <c r="I116" s="20"/>
      <c r="J116" s="20"/>
      <c r="K116" s="20">
        <v>3</v>
      </c>
      <c r="L116" s="20" t="str">
        <v>Gestalten Sie Ihr Klimafinanzierungsportfolio wirkungsorientiert, damit Sie hochwertige Projekte fördern, die nicht nur CO₂-Reduktionen erzielen, sondern auch weitere positive Effekte berücksichtigen.</v>
      </c>
      <c r="M116" s="20" t="str">
        <f t="shared" ref="M116:M122" si="15">IF(L116="","",L116)</f>
        <v>Gestalten Sie Ihr Klimafinanzierungsportfolio wirkungsorientiert, damit Sie hochwertige Projekte fördern, die nicht nur CO₂-Reduktionen erzielen, sondern auch weitere positive Effekte berücksichtigen.</v>
      </c>
      <c r="N116" s="20"/>
      <c r="O116" s="38"/>
    </row>
    <row r="117" spans="2:17">
      <c r="B117" s="20"/>
      <c r="C117" s="20"/>
      <c r="D117" s="20"/>
      <c r="E117" s="20"/>
      <c r="F117" s="20"/>
      <c r="G117" s="20"/>
      <c r="H117" s="20"/>
      <c r="I117" s="20"/>
      <c r="J117" s="20"/>
      <c r="K117" s="20">
        <v>4</v>
      </c>
      <c r="L117" s="20" t="str">
        <v>Etablieren Sie einen Money-for-Tonne Ansatz für mind. Ihre Scope 1 und 2 Emissionen, um den Finanzierungsbedarf für zusätzlichen Klimaschutz systematisch zu bestimmen.</v>
      </c>
      <c r="M117" s="20" t="str">
        <f t="shared" si="15"/>
        <v>Etablieren Sie einen Money-for-Tonne Ansatz für mind. Ihre Scope 1 und 2 Emissionen, um den Finanzierungsbedarf für zusätzlichen Klimaschutz systematisch zu bestimmen.</v>
      </c>
      <c r="N117" s="20"/>
      <c r="O117" s="38"/>
    </row>
    <row r="118" spans="2:17">
      <c r="B118" s="20"/>
      <c r="C118" s="20"/>
      <c r="D118" s="20"/>
      <c r="E118" s="20"/>
      <c r="F118" s="20"/>
      <c r="G118" s="20"/>
      <c r="H118" s="20"/>
      <c r="I118" s="20"/>
      <c r="J118" s="20"/>
      <c r="K118" s="20">
        <v>5</v>
      </c>
      <c r="L118" s="20" t="str">
        <v>Erarbeiten Sie einen klaren Plan zur Integration von Scope 3 Emissionen in Ihren Money-for-Tonne Ansatz, um langfristig vollständige Klimakosten zu internalisieren.</v>
      </c>
      <c r="M118" s="20" t="str">
        <f t="shared" si="15"/>
        <v>Erarbeiten Sie einen klaren Plan zur Integration von Scope 3 Emissionen in Ihren Money-for-Tonne Ansatz, um langfristig vollständige Klimakosten zu internalisieren.</v>
      </c>
      <c r="N118" s="20"/>
      <c r="O118"/>
    </row>
    <row r="119" spans="2:17">
      <c r="B119" s="22"/>
      <c r="C119" s="20"/>
      <c r="D119" s="20"/>
      <c r="E119" s="20"/>
      <c r="F119" s="20"/>
      <c r="G119" s="20"/>
      <c r="H119" s="20"/>
      <c r="I119" s="20"/>
      <c r="J119" s="20"/>
      <c r="K119" s="20">
        <v>6</v>
      </c>
      <c r="L119" s="20" t="str">
        <v>Setzen Sie einen Mindestpreis von 120 CHF pro Tonne CO₂ an und planen Sie einen stufenweisen Anstieg bis zu den vollen Klimafolgekosten ein, um Anreize zur Emissionsreduktion zu verstärken.</v>
      </c>
      <c r="M119" s="20" t="str">
        <f t="shared" si="15"/>
        <v>Setzen Sie einen Mindestpreis von 120 CHF pro Tonne CO₂ an und planen Sie einen stufenweisen Anstieg bis zu den vollen Klimafolgekosten ein, um Anreize zur Emissionsreduktion zu verstärken.</v>
      </c>
      <c r="N119" s="20"/>
      <c r="O119" s="38"/>
    </row>
    <row r="120" spans="2:17">
      <c r="B120" s="23"/>
      <c r="C120" s="20"/>
      <c r="D120" s="20"/>
      <c r="E120" s="20"/>
      <c r="F120" s="20"/>
      <c r="G120" s="20"/>
      <c r="H120" s="20"/>
      <c r="I120" s="20"/>
      <c r="J120" s="20"/>
      <c r="K120" s="20">
        <v>7</v>
      </c>
      <c r="L120" s="20" t="str">
        <v>Verwenden Sie einen Preis für den Money-for-Tonne Ansatz, der sich an den Klimafolgekosten des Umweltbundesamts orientiert, um die Klimafolgekosten so weit wie möglich abzudecken.</v>
      </c>
      <c r="M120" s="20" t="str">
        <f t="shared" si="15"/>
        <v>Verwenden Sie einen Preis für den Money-for-Tonne Ansatz, der sich an den Klimafolgekosten des Umweltbundesamts orientiert, um die Klimafolgekosten so weit wie möglich abzudecken.</v>
      </c>
      <c r="N120" s="20"/>
      <c r="O120" s="38"/>
      <c r="Q120" s="38"/>
    </row>
    <row r="121" spans="2:17">
      <c r="C121" s="23"/>
      <c r="K121" s="20">
        <v>8</v>
      </c>
      <c r="M121" s="20" t="str">
        <f t="shared" si="15"/>
        <v/>
      </c>
      <c r="O121" s="38"/>
      <c r="Q121" s="38"/>
    </row>
    <row r="122" spans="2:17">
      <c r="K122" s="20">
        <v>9</v>
      </c>
      <c r="M122" s="20" t="str">
        <f t="shared" si="15"/>
        <v/>
      </c>
      <c r="O122" s="38"/>
      <c r="Q122" s="39"/>
    </row>
    <row r="123" spans="2:17" ht="16" thickBot="1">
      <c r="B123" s="22" t="s">
        <v>116</v>
      </c>
      <c r="O123" s="38"/>
    </row>
    <row r="124" spans="2:17">
      <c r="B124" s="30"/>
      <c r="C124" s="31"/>
      <c r="D124" s="31" t="s">
        <v>117</v>
      </c>
      <c r="E124" s="31"/>
      <c r="F124" s="31"/>
      <c r="G124" s="32"/>
      <c r="O124" s="38"/>
      <c r="Q124" s="38"/>
    </row>
    <row r="125" spans="2:17">
      <c r="B125" s="33" t="s">
        <v>118</v>
      </c>
      <c r="C125" s="20">
        <v>1</v>
      </c>
      <c r="D125" s="20">
        <f>G126</f>
        <v>0</v>
      </c>
      <c r="E125" s="20"/>
      <c r="F125" s="20" t="s">
        <v>119</v>
      </c>
      <c r="G125" s="34">
        <f>C116</f>
        <v>1</v>
      </c>
      <c r="O125" s="38"/>
    </row>
    <row r="126" spans="2:17">
      <c r="B126" s="33" t="s">
        <v>120</v>
      </c>
      <c r="C126" s="20">
        <v>1</v>
      </c>
      <c r="D126" s="20">
        <v>1</v>
      </c>
      <c r="E126" s="20"/>
      <c r="F126" s="20" t="s">
        <v>121</v>
      </c>
      <c r="G126" s="34">
        <f>G125-1</f>
        <v>0</v>
      </c>
      <c r="Q126" s="38"/>
    </row>
    <row r="127" spans="2:17">
      <c r="B127" s="33" t="s">
        <v>122</v>
      </c>
      <c r="C127" s="20">
        <v>1</v>
      </c>
      <c r="D127" s="20"/>
      <c r="E127" s="20"/>
      <c r="F127" s="20"/>
      <c r="G127" s="34"/>
      <c r="Q127" s="38"/>
    </row>
    <row r="128" spans="2:17" ht="16" thickBot="1">
      <c r="B128" s="35" t="s">
        <v>123</v>
      </c>
      <c r="C128" s="36">
        <v>1</v>
      </c>
      <c r="D128" s="36"/>
      <c r="E128" s="36"/>
      <c r="F128" s="36"/>
      <c r="G128" s="37"/>
      <c r="Q128" s="38"/>
    </row>
    <row r="129" spans="1:17">
      <c r="Q129" s="38"/>
    </row>
    <row r="130" spans="1:17" ht="17.5">
      <c r="B130" s="3" t="s">
        <v>62</v>
      </c>
      <c r="C130" s="2"/>
      <c r="D130" s="2"/>
      <c r="E130" s="2"/>
      <c r="F130" s="2"/>
      <c r="G130" s="2"/>
      <c r="H130" s="2"/>
      <c r="I130" s="2"/>
      <c r="Q130" s="38"/>
    </row>
    <row r="131" spans="1:17">
      <c r="Q131" s="38"/>
    </row>
    <row r="132" spans="1:17">
      <c r="B132" s="22" t="s">
        <v>161</v>
      </c>
      <c r="C132" s="20"/>
      <c r="D132" s="20"/>
      <c r="E132" s="20"/>
      <c r="F132" s="20"/>
      <c r="G132" s="20"/>
      <c r="H132" s="20"/>
      <c r="I132" s="20"/>
      <c r="J132" s="20"/>
      <c r="K132" s="20"/>
      <c r="Q132" s="38"/>
    </row>
    <row r="133" spans="1:17">
      <c r="B133" s="20" t="s">
        <v>77</v>
      </c>
      <c r="C133" s="20" t="s">
        <v>78</v>
      </c>
      <c r="D133" s="20"/>
      <c r="E133" s="20"/>
      <c r="F133" s="20"/>
      <c r="G133" s="20"/>
      <c r="H133" s="20"/>
      <c r="I133" s="20"/>
    </row>
    <row r="134" spans="1:17">
      <c r="B134" s="20" t="s">
        <v>79</v>
      </c>
      <c r="C134" s="20">
        <v>0</v>
      </c>
      <c r="D134" s="20" t="s">
        <v>80</v>
      </c>
      <c r="E134" s="20"/>
      <c r="F134" s="20"/>
      <c r="G134" s="20"/>
      <c r="H134" s="20"/>
      <c r="I134" s="20"/>
      <c r="Q134" s="38"/>
    </row>
    <row r="135" spans="1:17">
      <c r="B135" s="20" t="s">
        <v>81</v>
      </c>
      <c r="C135" s="20">
        <v>1</v>
      </c>
      <c r="D135" s="20" t="s">
        <v>81</v>
      </c>
      <c r="E135" s="20"/>
      <c r="F135" s="20"/>
      <c r="G135" s="20"/>
      <c r="H135" s="20"/>
      <c r="I135" s="20"/>
      <c r="Q135" s="38"/>
    </row>
    <row r="136" spans="1:17">
      <c r="B136" s="20" t="s">
        <v>80</v>
      </c>
      <c r="C136" s="20">
        <v>2</v>
      </c>
      <c r="D136" s="20" t="s">
        <v>80</v>
      </c>
      <c r="E136" s="20"/>
      <c r="F136" s="20"/>
      <c r="G136" s="20"/>
      <c r="H136" s="20"/>
      <c r="I136" s="20"/>
    </row>
    <row r="137" spans="1:17">
      <c r="B137" s="20"/>
      <c r="C137" s="20"/>
      <c r="D137" s="20"/>
      <c r="E137" s="20"/>
      <c r="F137" s="20"/>
      <c r="G137" s="20"/>
      <c r="H137" s="20"/>
      <c r="I137" s="20"/>
    </row>
    <row r="138" spans="1:17">
      <c r="B138" s="20"/>
      <c r="C138" s="20"/>
      <c r="D138" s="20"/>
      <c r="E138" s="20"/>
      <c r="F138" s="20"/>
      <c r="G138" s="20"/>
      <c r="H138" s="20"/>
      <c r="I138" s="20"/>
      <c r="J138" s="20"/>
      <c r="K138" s="20"/>
    </row>
    <row r="139" spans="1:17">
      <c r="B139" s="22" t="s">
        <v>82</v>
      </c>
      <c r="C139" s="20"/>
      <c r="D139" s="20"/>
      <c r="E139" s="20"/>
      <c r="F139" s="20"/>
      <c r="G139" s="20"/>
      <c r="H139" s="20"/>
      <c r="I139" s="20"/>
      <c r="J139" s="20"/>
      <c r="K139" s="20"/>
    </row>
    <row r="140" spans="1:17">
      <c r="B140" s="20"/>
      <c r="C140" s="20"/>
      <c r="D140" s="20"/>
      <c r="E140" s="20"/>
      <c r="F140" s="20"/>
      <c r="G140" s="20"/>
      <c r="H140" s="20"/>
      <c r="I140" s="20"/>
      <c r="J140" s="20"/>
      <c r="K140" s="20" t="s">
        <v>91</v>
      </c>
      <c r="L140" s="20" t="s">
        <v>92</v>
      </c>
    </row>
    <row r="141" spans="1:17" ht="22" thickBot="1">
      <c r="B141" s="20" t="s">
        <v>83</v>
      </c>
      <c r="C141" s="20" t="s">
        <v>84</v>
      </c>
      <c r="D141" s="20" t="s">
        <v>85</v>
      </c>
      <c r="E141" s="20" t="s">
        <v>86</v>
      </c>
      <c r="F141" s="20" t="s">
        <v>87</v>
      </c>
      <c r="G141" s="55" t="s">
        <v>88</v>
      </c>
      <c r="H141" s="55" t="s">
        <v>89</v>
      </c>
      <c r="I141" s="24" t="s">
        <v>90</v>
      </c>
      <c r="L141" s="42"/>
    </row>
    <row r="142" spans="1:17" ht="16" thickTop="1">
      <c r="A142" s="73"/>
      <c r="B142" s="20" t="s">
        <v>105</v>
      </c>
      <c r="C142" s="48">
        <v>1</v>
      </c>
      <c r="D142" s="20">
        <f>C142</f>
        <v>1</v>
      </c>
      <c r="E142" s="20">
        <v>7</v>
      </c>
      <c r="F142" s="20"/>
      <c r="G142" s="42">
        <v>4</v>
      </c>
      <c r="H142" s="52"/>
      <c r="I142" s="52"/>
      <c r="K142" s="20">
        <f>IF(D142=2,"",1)</f>
        <v>1</v>
      </c>
      <c r="L142" s="20" t="s">
        <v>162</v>
      </c>
    </row>
    <row r="143" spans="1:17">
      <c r="A143" s="73"/>
      <c r="B143" s="20" t="s">
        <v>107</v>
      </c>
      <c r="C143" s="49">
        <v>2</v>
      </c>
      <c r="D143" s="42">
        <f>IF(C142=2,1,C143)</f>
        <v>2</v>
      </c>
      <c r="E143" s="20">
        <v>8</v>
      </c>
      <c r="F143" s="20"/>
      <c r="G143" s="42">
        <v>1</v>
      </c>
      <c r="H143" s="41" t="str">
        <f>IF(C142=2,"Diese Frage ist für Sie nicht relevant","")</f>
        <v/>
      </c>
      <c r="I143" s="53" t="str">
        <f>IF(I142=1,1,IF(H143=$K$4,1,""))</f>
        <v/>
      </c>
      <c r="J143" s="20"/>
      <c r="K143" s="20" t="str">
        <f>IF(K142=1,IF(D143=2,"",1),"")</f>
        <v/>
      </c>
      <c r="L143" s="42" t="s">
        <v>163</v>
      </c>
    </row>
    <row r="144" spans="1:17">
      <c r="B144" s="20" t="s">
        <v>93</v>
      </c>
      <c r="C144" s="49">
        <v>1</v>
      </c>
      <c r="D144" s="20">
        <f>IF(C144="",2,C144)</f>
        <v>1</v>
      </c>
      <c r="E144" s="20">
        <v>1</v>
      </c>
      <c r="F144" s="20">
        <v>2</v>
      </c>
      <c r="G144" s="20">
        <v>1</v>
      </c>
      <c r="H144" s="20"/>
      <c r="I144" s="24">
        <f>IF(C143=2,1,"")</f>
        <v>1</v>
      </c>
      <c r="J144" s="20"/>
      <c r="K144" s="20" t="str">
        <f>IF(D144=1,"",1)</f>
        <v/>
      </c>
      <c r="L144" s="42" t="s">
        <v>164</v>
      </c>
    </row>
    <row r="145" spans="2:13">
      <c r="B145" s="20" t="s">
        <v>95</v>
      </c>
      <c r="C145" s="49">
        <v>1</v>
      </c>
      <c r="D145" s="20">
        <f>IF(D144=1,C145,"")</f>
        <v>1</v>
      </c>
      <c r="E145" s="20">
        <v>2</v>
      </c>
      <c r="F145" s="20">
        <v>1</v>
      </c>
      <c r="G145" s="20">
        <v>1</v>
      </c>
      <c r="H145" s="20" t="str">
        <f>IF(C144=2,$K$4,"")</f>
        <v/>
      </c>
      <c r="I145" s="24" t="str">
        <f>IF(I142=1,1,IF(H145=$K$4,1,""))</f>
        <v/>
      </c>
      <c r="K145" s="20" t="str">
        <f>IF(K144=1,1,IF(D145=1,"",1))</f>
        <v/>
      </c>
      <c r="L145" s="20" t="s">
        <v>165</v>
      </c>
    </row>
    <row r="146" spans="2:13">
      <c r="B146" s="20" t="s">
        <v>97</v>
      </c>
      <c r="C146" s="49">
        <v>1</v>
      </c>
      <c r="D146" s="20">
        <f t="shared" ref="D146:D148" si="16">IF(D145=1,C146,"")</f>
        <v>1</v>
      </c>
      <c r="E146" s="20">
        <v>3</v>
      </c>
      <c r="F146" s="20">
        <v>1</v>
      </c>
      <c r="G146" s="20">
        <v>1</v>
      </c>
      <c r="H146" s="20" t="str">
        <f>IF(C145=2,$K$4,"")</f>
        <v/>
      </c>
      <c r="I146" s="24" t="str">
        <f>IF(I145=1,1,IF(H146=$K$4,1,""))</f>
        <v/>
      </c>
      <c r="J146" s="20"/>
      <c r="K146" s="20" t="str">
        <f t="shared" ref="K146:K149" si="17">IF(K145=1,1,IF(D146=1,"",1))</f>
        <v/>
      </c>
      <c r="L146" s="20" t="s">
        <v>166</v>
      </c>
    </row>
    <row r="147" spans="2:13">
      <c r="B147" s="20" t="s">
        <v>99</v>
      </c>
      <c r="C147" s="49">
        <v>1</v>
      </c>
      <c r="D147" s="20">
        <f t="shared" si="16"/>
        <v>1</v>
      </c>
      <c r="E147" s="20">
        <v>4</v>
      </c>
      <c r="F147" s="20">
        <v>1</v>
      </c>
      <c r="G147" s="20">
        <v>2</v>
      </c>
      <c r="H147" s="20" t="str">
        <f>IF(C146=2,$K$4,"")</f>
        <v/>
      </c>
      <c r="I147" s="24" t="str">
        <f>IF(I146=1,1,IF(H147=$K$4,1,""))</f>
        <v/>
      </c>
      <c r="J147" s="20"/>
      <c r="K147" s="20" t="str">
        <f t="shared" si="17"/>
        <v/>
      </c>
      <c r="L147" s="20" t="s">
        <v>167</v>
      </c>
    </row>
    <row r="148" spans="2:13">
      <c r="B148" s="20" t="s">
        <v>101</v>
      </c>
      <c r="C148" s="49">
        <v>1</v>
      </c>
      <c r="D148" s="20">
        <f t="shared" si="16"/>
        <v>1</v>
      </c>
      <c r="E148" s="20">
        <v>5</v>
      </c>
      <c r="F148" s="20">
        <v>1</v>
      </c>
      <c r="G148" s="20">
        <v>3</v>
      </c>
      <c r="H148" s="20" t="str">
        <f>IF(C147=2,$K$4,"")</f>
        <v/>
      </c>
      <c r="I148" s="24" t="str">
        <f t="shared" ref="I148" si="18">IF(I147=1,1,IF(H148=$K$4,1,""))</f>
        <v/>
      </c>
      <c r="J148" s="20"/>
      <c r="K148" s="20" t="str">
        <f t="shared" si="17"/>
        <v/>
      </c>
      <c r="L148" s="20" t="s">
        <v>168</v>
      </c>
    </row>
    <row r="149" spans="2:13" ht="16" thickBot="1">
      <c r="B149" s="20" t="s">
        <v>103</v>
      </c>
      <c r="C149" s="50">
        <v>1</v>
      </c>
      <c r="D149" s="20">
        <f>IF(D148=1,C149,"")</f>
        <v>1</v>
      </c>
      <c r="E149" s="20">
        <v>6</v>
      </c>
      <c r="F149" s="20">
        <v>1</v>
      </c>
      <c r="G149" s="20">
        <v>3</v>
      </c>
      <c r="H149" s="20" t="str">
        <f>IF(C148=2,$K$4,"")</f>
        <v/>
      </c>
      <c r="I149" s="53" t="str">
        <f>IF(I148=1,1,IF(H149=$K$4,1,""))</f>
        <v/>
      </c>
      <c r="J149" s="20"/>
      <c r="K149" s="20" t="str">
        <f t="shared" si="17"/>
        <v/>
      </c>
      <c r="L149" s="20" t="s">
        <v>169</v>
      </c>
    </row>
    <row r="150" spans="2:13" ht="16" thickTop="1">
      <c r="B150" s="20" t="s">
        <v>109</v>
      </c>
      <c r="C150" s="20">
        <v>2</v>
      </c>
      <c r="D150" s="20">
        <f>C150</f>
        <v>2</v>
      </c>
      <c r="E150" s="20">
        <v>9</v>
      </c>
      <c r="F150" s="20">
        <v>1</v>
      </c>
      <c r="G150" s="42">
        <v>4</v>
      </c>
      <c r="H150" s="52"/>
      <c r="I150" s="52"/>
      <c r="J150" s="20"/>
      <c r="K150" s="20"/>
    </row>
    <row r="151" spans="2:13">
      <c r="B151" s="20"/>
      <c r="C151" s="20"/>
      <c r="D151" s="20"/>
      <c r="E151" s="20"/>
      <c r="F151" s="20"/>
      <c r="G151" s="20"/>
      <c r="H151" s="20"/>
      <c r="I151" s="20"/>
      <c r="J151" s="20"/>
      <c r="K151" s="20"/>
    </row>
    <row r="152" spans="2:13">
      <c r="B152" s="20" t="s">
        <v>110</v>
      </c>
      <c r="C152" s="20" cm="1">
        <f t="array" ref="C152">SUMPRODUCT($F$144:$F$149,(D144:D149=1)*1)</f>
        <v>7</v>
      </c>
      <c r="D152" s="20"/>
      <c r="E152" s="20"/>
      <c r="F152" s="20"/>
      <c r="G152" s="20"/>
      <c r="H152" s="20"/>
      <c r="I152" s="20"/>
      <c r="J152" s="20"/>
      <c r="K152" s="20" t="s">
        <v>111</v>
      </c>
      <c r="L152" s="20" t="s">
        <v>112</v>
      </c>
      <c r="M152" s="19" t="s">
        <v>113</v>
      </c>
    </row>
    <row r="153" spans="2:13">
      <c r="B153" s="20" t="s">
        <v>110</v>
      </c>
      <c r="C153" s="20">
        <f>IF(D142=2,C152,IF(D143=2,1,IF(C152=7,6,C152)))</f>
        <v>1</v>
      </c>
      <c r="D153" s="104" t="s">
        <v>170</v>
      </c>
      <c r="E153" s="104"/>
      <c r="F153" s="104"/>
      <c r="G153" s="104"/>
      <c r="H153" s="104"/>
      <c r="I153" s="104"/>
      <c r="J153" s="20"/>
      <c r="K153" s="20">
        <v>1</v>
      </c>
      <c r="L153" s="20" t="str" cm="1">
        <f t="array" ref="L153">_xlfn._xlws.FILTER(L141:L149,K141:K149=1)</f>
        <v>Entwickeln Sie eine klare Advocacy-Strategie, um Ihre Position zu Klimathemen wirksam und zielgerichtet zu vertreten.</v>
      </c>
      <c r="M153" s="20" t="str">
        <f>IF(ISERROR(L153)=TRUE,"",L153)</f>
        <v>Entwickeln Sie eine klare Advocacy-Strategie, um Ihre Position zu Klimathemen wirksam und zielgerichtet zu vertreten.</v>
      </c>
    </row>
    <row r="154" spans="2:13">
      <c r="B154" s="20"/>
      <c r="C154" s="20"/>
      <c r="D154" s="104"/>
      <c r="E154" s="104"/>
      <c r="F154" s="104"/>
      <c r="G154" s="104"/>
      <c r="H154" s="104"/>
      <c r="I154" s="104"/>
      <c r="J154" s="20"/>
      <c r="K154" s="20">
        <v>2</v>
      </c>
      <c r="L154" s="20"/>
      <c r="M154" s="20" t="str">
        <f>IF(L154="","",L154)</f>
        <v/>
      </c>
    </row>
    <row r="155" spans="2:13">
      <c r="B155" s="20" t="s">
        <v>115</v>
      </c>
      <c r="C155" s="20">
        <f>IF(D144=2,G144,VLOOKUP(C153,$E$142:$G$150,3,FALSE))</f>
        <v>1</v>
      </c>
      <c r="D155" s="104"/>
      <c r="E155" s="104"/>
      <c r="F155" s="104"/>
      <c r="G155" s="104"/>
      <c r="H155" s="104"/>
      <c r="I155" s="104"/>
      <c r="J155" s="20"/>
      <c r="K155" s="20">
        <v>3</v>
      </c>
      <c r="L155" s="20"/>
      <c r="M155" s="20" t="str">
        <f t="shared" ref="M155:M159" si="19">IF(L155="","",L155)</f>
        <v/>
      </c>
    </row>
    <row r="156" spans="2:13">
      <c r="B156" s="20"/>
      <c r="C156" s="20"/>
      <c r="D156" s="104"/>
      <c r="E156" s="104"/>
      <c r="F156" s="104"/>
      <c r="G156" s="104"/>
      <c r="H156" s="104"/>
      <c r="I156" s="104"/>
      <c r="J156" s="20"/>
      <c r="K156" s="20">
        <v>4</v>
      </c>
      <c r="L156" s="20"/>
      <c r="M156" s="20" t="str">
        <f t="shared" si="19"/>
        <v/>
      </c>
    </row>
    <row r="157" spans="2:13">
      <c r="B157" s="20"/>
      <c r="C157" s="20"/>
      <c r="D157" s="104"/>
      <c r="E157" s="104"/>
      <c r="F157" s="104"/>
      <c r="G157" s="104"/>
      <c r="H157" s="104"/>
      <c r="I157" s="104"/>
      <c r="J157" s="20"/>
      <c r="K157" s="20">
        <v>5</v>
      </c>
      <c r="L157" s="20"/>
      <c r="M157" s="20" t="str">
        <f t="shared" si="19"/>
        <v/>
      </c>
    </row>
    <row r="158" spans="2:13">
      <c r="B158" s="22"/>
      <c r="C158" s="20"/>
      <c r="D158" s="20"/>
      <c r="E158" s="20"/>
      <c r="F158" s="20"/>
      <c r="G158" s="20"/>
      <c r="H158" s="20"/>
      <c r="I158" s="20"/>
      <c r="J158" s="20"/>
      <c r="K158" s="20">
        <v>6</v>
      </c>
      <c r="L158" s="20"/>
      <c r="M158" s="20" t="str">
        <f t="shared" si="19"/>
        <v/>
      </c>
    </row>
    <row r="159" spans="2:13">
      <c r="B159" s="23"/>
      <c r="C159" s="20"/>
      <c r="D159" s="20"/>
      <c r="E159" s="20"/>
      <c r="F159" s="20"/>
      <c r="G159" s="20"/>
      <c r="H159" s="20"/>
      <c r="I159" s="20"/>
      <c r="J159" s="20"/>
      <c r="K159" s="20">
        <v>7</v>
      </c>
      <c r="L159" s="20"/>
      <c r="M159" s="20" t="str">
        <f t="shared" si="19"/>
        <v/>
      </c>
    </row>
    <row r="160" spans="2:13">
      <c r="C160" s="23"/>
      <c r="K160" s="20">
        <v>8</v>
      </c>
      <c r="L160" s="20"/>
    </row>
    <row r="161" spans="2:11">
      <c r="K161" s="20"/>
    </row>
    <row r="162" spans="2:11" ht="16" thickBot="1">
      <c r="B162" s="22" t="s">
        <v>116</v>
      </c>
      <c r="K162" s="20"/>
    </row>
    <row r="163" spans="2:11">
      <c r="B163" s="30"/>
      <c r="C163" s="31"/>
      <c r="D163" s="31" t="s">
        <v>117</v>
      </c>
      <c r="E163" s="31"/>
      <c r="F163" s="31"/>
      <c r="G163" s="32"/>
      <c r="K163" s="20"/>
    </row>
    <row r="164" spans="2:11">
      <c r="B164" s="33" t="s">
        <v>118</v>
      </c>
      <c r="C164" s="20">
        <v>1</v>
      </c>
      <c r="D164" s="20">
        <f>G165</f>
        <v>0</v>
      </c>
      <c r="E164" s="20"/>
      <c r="F164" s="20" t="s">
        <v>119</v>
      </c>
      <c r="G164" s="34">
        <f>C155</f>
        <v>1</v>
      </c>
    </row>
    <row r="165" spans="2:11">
      <c r="B165" s="33" t="s">
        <v>120</v>
      </c>
      <c r="C165" s="20">
        <v>1</v>
      </c>
      <c r="D165" s="20">
        <v>1</v>
      </c>
      <c r="E165" s="20"/>
      <c r="F165" s="20" t="s">
        <v>121</v>
      </c>
      <c r="G165" s="34">
        <f>G164-1</f>
        <v>0</v>
      </c>
    </row>
    <row r="166" spans="2:11">
      <c r="B166" s="33" t="s">
        <v>122</v>
      </c>
      <c r="C166" s="20">
        <v>1</v>
      </c>
      <c r="D166" s="20"/>
      <c r="E166" s="20"/>
      <c r="F166" s="20"/>
      <c r="G166" s="34"/>
    </row>
    <row r="167" spans="2:11" ht="16" thickBot="1">
      <c r="B167" s="35" t="s">
        <v>123</v>
      </c>
      <c r="C167" s="36">
        <v>1</v>
      </c>
      <c r="D167" s="36"/>
      <c r="E167" s="36"/>
      <c r="F167" s="36"/>
      <c r="G167" s="37"/>
    </row>
    <row r="172" spans="2:11" ht="17.5">
      <c r="B172" s="3" t="s">
        <v>63</v>
      </c>
      <c r="C172" s="2"/>
      <c r="D172" s="2"/>
      <c r="E172" s="2"/>
      <c r="F172" s="2"/>
      <c r="G172" s="2"/>
      <c r="H172" s="2"/>
      <c r="I172" s="2"/>
    </row>
    <row r="176" spans="2:11" ht="16" thickBot="1">
      <c r="B176" s="22" t="s">
        <v>116</v>
      </c>
    </row>
    <row r="177" spans="2:13">
      <c r="B177" s="30"/>
      <c r="C177" s="31"/>
      <c r="D177" s="103" t="s">
        <v>117</v>
      </c>
      <c r="E177" s="103"/>
      <c r="F177" s="103"/>
      <c r="G177" s="103"/>
      <c r="H177" s="31"/>
      <c r="I177" s="31"/>
      <c r="J177" s="31"/>
      <c r="K177" s="31"/>
      <c r="L177" s="31"/>
      <c r="M177" s="32"/>
    </row>
    <row r="178" spans="2:13">
      <c r="B178" s="33"/>
      <c r="C178" s="20"/>
      <c r="D178" s="20" t="s">
        <v>59</v>
      </c>
      <c r="E178" s="20" t="s">
        <v>60</v>
      </c>
      <c r="F178" s="20" t="s">
        <v>171</v>
      </c>
      <c r="G178" s="20" t="s">
        <v>172</v>
      </c>
      <c r="H178" s="20"/>
      <c r="I178" s="20"/>
      <c r="J178" s="20"/>
      <c r="K178" s="20"/>
      <c r="L178" s="20"/>
      <c r="M178" s="34"/>
    </row>
    <row r="179" spans="2:13">
      <c r="B179" s="33" t="s">
        <v>118</v>
      </c>
      <c r="C179" s="20">
        <v>1</v>
      </c>
      <c r="D179" s="20">
        <f>D36</f>
        <v>0</v>
      </c>
      <c r="E179" s="20">
        <f>D85</f>
        <v>0</v>
      </c>
      <c r="F179" s="20">
        <f>D125</f>
        <v>0</v>
      </c>
      <c r="G179" s="20">
        <f>D164</f>
        <v>0</v>
      </c>
      <c r="H179" s="20"/>
      <c r="I179" s="20"/>
      <c r="J179" s="20"/>
      <c r="K179" s="20"/>
      <c r="L179" s="20"/>
      <c r="M179" s="34"/>
    </row>
    <row r="180" spans="2:13">
      <c r="B180" s="33" t="s">
        <v>120</v>
      </c>
      <c r="C180" s="20">
        <v>1</v>
      </c>
      <c r="D180" s="20">
        <v>1</v>
      </c>
      <c r="E180" s="20">
        <v>1</v>
      </c>
      <c r="F180" s="20">
        <v>1</v>
      </c>
      <c r="G180" s="20">
        <v>1</v>
      </c>
      <c r="H180" s="20"/>
      <c r="I180" s="20"/>
      <c r="J180" s="20"/>
      <c r="K180" s="20"/>
      <c r="L180" s="20"/>
      <c r="M180" s="34"/>
    </row>
    <row r="181" spans="2:13">
      <c r="B181" s="33" t="s">
        <v>122</v>
      </c>
      <c r="C181" s="20">
        <v>1</v>
      </c>
      <c r="D181" s="20"/>
      <c r="E181" s="20"/>
      <c r="F181" s="20"/>
      <c r="G181" s="20"/>
      <c r="H181" s="20"/>
      <c r="I181" s="20"/>
      <c r="J181" s="20"/>
      <c r="K181" s="20"/>
      <c r="L181" s="20"/>
      <c r="M181" s="34"/>
    </row>
    <row r="182" spans="2:13" ht="16" thickBot="1">
      <c r="B182" s="35" t="s">
        <v>123</v>
      </c>
      <c r="C182" s="36">
        <v>1</v>
      </c>
      <c r="D182" s="36"/>
      <c r="E182" s="36"/>
      <c r="F182" s="36"/>
      <c r="G182" s="36"/>
      <c r="H182" s="36"/>
      <c r="I182" s="36"/>
      <c r="J182" s="36"/>
      <c r="K182" s="36"/>
      <c r="L182" s="36"/>
      <c r="M182" s="37"/>
    </row>
  </sheetData>
  <mergeCells count="2">
    <mergeCell ref="D177:G177"/>
    <mergeCell ref="D153:I157"/>
  </mergeCells>
  <phoneticPr fontId="23" type="noConversion"/>
  <hyperlinks>
    <hyperlink ref="M24" r:id="rId1" display="Leitfaden für unternemerische Klimastrategien" xr:uid="{FE3AB64B-8F96-4195-922B-38842D247D4E}"/>
    <hyperlink ref="M73" r:id="rId2" display="Leitfaden für unternemerische Klimastrategien" xr:uid="{2D1BCC48-C9BE-46C5-B8BC-EA671E29AE3B}"/>
    <hyperlink ref="M113" r:id="rId3" display="Leitfaden für unternemerische Klimastrategien" xr:uid="{68666119-EA3C-4572-B54C-DB5B564FB045}"/>
    <hyperlink ref="M152" r:id="rId4" display="Leitfaden für unternemerische Klimastrategien" xr:uid="{A3650E24-4AA4-41BB-A4EE-CC225BED3EF7}"/>
  </hyperlinks>
  <pageMargins left="0.7" right="0.7" top="0.78740157499999996" bottom="0.78740157499999996" header="0.3" footer="0.3"/>
  <legacy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A5EB41FBE8629408CEC4BFC52403182" ma:contentTypeVersion="19" ma:contentTypeDescription="Create a new document." ma:contentTypeScope="" ma:versionID="defe3067c1b6cdcb50e6f545ad1be3bf">
  <xsd:schema xmlns:xsd="http://www.w3.org/2001/XMLSchema" xmlns:xs="http://www.w3.org/2001/XMLSchema" xmlns:p="http://schemas.microsoft.com/office/2006/metadata/properties" xmlns:ns2="76a82175-4f65-48c5-9acc-2459e7da10bb" xmlns:ns3="cb81115e-e38c-467c-b2e3-c6b8d2e96873" targetNamespace="http://schemas.microsoft.com/office/2006/metadata/properties" ma:root="true" ma:fieldsID="7f476ff16f72387241f4e46e80857cd4" ns2:_="" ns3:_="">
    <xsd:import namespace="76a82175-4f65-48c5-9acc-2459e7da10bb"/>
    <xsd:import namespace="cb81115e-e38c-467c-b2e3-c6b8d2e9687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82175-4f65-48c5-9acc-2459e7da10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7912ab9-3d5c-4f4b-a591-49fcc79e8a0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b81115e-e38c-467c-b2e3-c6b8d2e96873"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39ae852-2dba-4ff0-a458-e1f062fdbd41}" ma:internalName="TaxCatchAll" ma:showField="CatchAllData" ma:web="cb81115e-e38c-467c-b2e3-c6b8d2e9687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6a82175-4f65-48c5-9acc-2459e7da10bb">
      <Terms xmlns="http://schemas.microsoft.com/office/infopath/2007/PartnerControls"/>
    </lcf76f155ced4ddcb4097134ff3c332f>
    <TaxCatchAll xmlns="cb81115e-e38c-467c-b2e3-c6b8d2e9687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C8B4F4A-F7FE-4C5D-905C-C1FD6252E27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82175-4f65-48c5-9acc-2459e7da10bb"/>
    <ds:schemaRef ds:uri="cb81115e-e38c-467c-b2e3-c6b8d2e968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9F0E5A4-D400-48E2-A4EE-F606880E17F3}">
  <ds:schemaRefs>
    <ds:schemaRef ds:uri="http://schemas.microsoft.com/office/2006/metadata/properties"/>
    <ds:schemaRef ds:uri="http://schemas.microsoft.com/office/infopath/2007/PartnerControls"/>
    <ds:schemaRef ds:uri="76a82175-4f65-48c5-9acc-2459e7da10bb"/>
    <ds:schemaRef ds:uri="cb81115e-e38c-467c-b2e3-c6b8d2e96873"/>
  </ds:schemaRefs>
</ds:datastoreItem>
</file>

<file path=customXml/itemProps3.xml><?xml version="1.0" encoding="utf-8"?>
<ds:datastoreItem xmlns:ds="http://schemas.openxmlformats.org/officeDocument/2006/customXml" ds:itemID="{8EF01A2F-CC02-4A09-AED8-23A8727F9A4B}">
  <ds:schemaRefs>
    <ds:schemaRef ds:uri="http://schemas.microsoft.com/sharepoint/v3/contenttype/forms"/>
  </ds:schemaRefs>
</ds:datastoreItem>
</file>

<file path=docMetadata/LabelInfo.xml><?xml version="1.0" encoding="utf-8"?>
<clbl:labelList xmlns:clbl="http://schemas.microsoft.com/office/2020/mipLabelMetadata">
  <clbl:label id="{b2e3a768-93a5-4171-8310-d2fda9465328}" enabled="0" method="" siteId="{b2e3a768-93a5-4171-8310-d2fda9465328}"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Self-Assessment Tool</vt:lpstr>
      <vt:lpstr>Klimabilanz</vt:lpstr>
      <vt:lpstr>Klimaziele</vt:lpstr>
      <vt:lpstr>Klimafinanzierung</vt:lpstr>
      <vt:lpstr>Klimaadvocacy</vt:lpstr>
      <vt:lpstr>Auswertung</vt:lpstr>
      <vt:lpstr>Antworten und Logik</vt:lpstr>
      <vt:lpstr>Klimaadvocacy!Criteria</vt:lpstr>
      <vt:lpstr>Klimabilanz!Criteria</vt:lpstr>
      <vt:lpstr>Klimafinanzierung!Criteria</vt:lpstr>
      <vt:lpstr>Klimaziele!Criteria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Schwehr, Tonio</dc:creator>
  <cp:keywords/>
  <dc:description/>
  <cp:lastModifiedBy>Tobias Graf</cp:lastModifiedBy>
  <cp:revision/>
  <dcterms:created xsi:type="dcterms:W3CDTF">2025-05-16T11:20:47Z</dcterms:created>
  <dcterms:modified xsi:type="dcterms:W3CDTF">2026-04-28T07:45:42Z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0x0101008A5EB41FBE8629408CEC4BFC52403182</vt:lpwstr>
  </property>
  <property fmtid="{D5CDD505-2E9C-101B-9397-08002B2CF9AE}" pid="3" name="MediaServiceImageTags">
    <vt:lpwstr/>
  </property>
</Properties>
</file>